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19200" windowHeight="10995" tabRatio="863" activeTab="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D116" i="59" l="1"/>
  <c r="D115" i="59"/>
  <c r="D114" i="59"/>
  <c r="D112" i="59"/>
  <c r="D111" i="59"/>
  <c r="D110" i="59"/>
  <c r="D109" i="59"/>
  <c r="D108" i="59"/>
  <c r="D107" i="59"/>
  <c r="D106" i="59"/>
  <c r="D105" i="59"/>
  <c r="D104" i="59"/>
  <c r="C209" i="60" l="1"/>
  <c r="C207" i="60"/>
  <c r="D15" i="62" l="1"/>
  <c r="C15" i="62"/>
  <c r="C41" i="59"/>
  <c r="C32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39" i="59" l="1"/>
  <c r="C127" i="59"/>
  <c r="C120" i="59"/>
  <c r="G113" i="59"/>
  <c r="F113" i="59"/>
  <c r="E113" i="59"/>
  <c r="D113" i="59"/>
  <c r="C113" i="59"/>
  <c r="G103" i="59"/>
  <c r="F103" i="59"/>
  <c r="E103" i="59"/>
  <c r="D103" i="59"/>
  <c r="C103" i="59"/>
  <c r="C96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F14" i="59"/>
  <c r="G14" i="59" s="1"/>
  <c r="H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<sst xmlns="http://schemas.openxmlformats.org/spreadsheetml/2006/main" count="919" uniqueCount="656">
  <si>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</si>
  <si>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</si>
  <si>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</si>
  <si>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</si>
  <si>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</si>
  <si>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</si>
  <si>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</si>
  <si>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</si>
  <si>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</si>
  <si>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</si>
  <si>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</si>
  <si>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</si>
  <si>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</si>
  <si>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</si>
  <si>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</si>
  <si>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</si>
  <si>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</si>
  <si>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</si>
  <si>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</si>
  <si>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</si>
  <si>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</si>
  <si>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</si>
  <si>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</si>
  <si>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</si>
  <si>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</si>
  <si>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</si>
  <si>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</si>
  <si>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</si>
  <si>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</si>
  <si>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</si>
  <si>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</si>
  <si>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</si>
  <si>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</si>
  <si>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</si>
  <si>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</si>
  <si>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</si>
  <si>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</si>
  <si>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</si>
  <si>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</si>
  <si>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</si>
  <si>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</si>
  <si>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</si>
  <si>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</si>
  <si>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</si>
  <si>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</si>
  <si>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</si>
  <si>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</si>
  <si>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</si>
  <si>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</si>
  <si>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</si>
  <si>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</si>
  <si>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</si>
  <si>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</si>
  <si>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</si>
  <si>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</si>
  <si>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</si>
  <si>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</si>
  <si>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</si>
  <si>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</si>
  <si>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</si>
  <si>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</si>
  <si>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</si>
  <si>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</si>
  <si>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</si>
  <si>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</si>
  <si>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</si>
  <si>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</si>
  <si>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</si>
  <si>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</si>
  <si>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</si>
  <si>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</si>
  <si>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</si>
  <si>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</si>
  <si>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</si>
  <si>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</si>
  <si>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</si>
  <si>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</si>
  <si>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</si>
  <si>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</si>
  <si>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</si>
  <si>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</si>
  <si>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</si>
  <si>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</si>
  <si>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</si>
  <si>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</si>
  <si>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</si>
  <si>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</si>
  <si>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</si>
  <si>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</si>
  <si>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</si>
  <si>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</si>
  <si>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</si>
  <si>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</si>
  <si>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</si>
  <si>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</si>
  <si>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</si>
  <si>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</si>
  <si>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</si>
  <si>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</si>
  <si>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</si>
  <si>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</si>
  <si>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</si>
  <si>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</si>
  <si>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</si>
  <si>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</si>
  <si>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</si>
  <si>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</si>
  <si>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</si>
  <si>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</si>
  <si>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</si>
  <si>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</si>
  <si>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</si>
  <si>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</si>
  <si>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</si>
  <si>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</si>
  <si>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</si>
  <si>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</si>
  <si>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</si>
  <si>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</si>
  <si>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</si>
  <si>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</si>
  <si>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</si>
  <si>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</si>
  <si>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</si>
  <si>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</si>
  <si>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</si>
  <si>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</si>
  <si>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</si>
  <si>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</si>
  <si>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</si>
  <si>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</si>
  <si>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</si>
  <si>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</si>
  <si>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</si>
  <si>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</si>
  <si>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</si>
  <si>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</si>
  <si>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</si>
  <si>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</si>
  <si>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</si>
  <si>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</si>
  <si>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</si>
  <si>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</si>
  <si>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</si>
  <si>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</si>
  <si>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</si>
  <si>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</si>
  <si>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</si>
  <si>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</si>
  <si>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</si>
  <si>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</si>
  <si>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</si>
  <si>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</si>
  <si>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</si>
  <si>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</si>
  <si>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</si>
  <si>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</si>
  <si>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</si>
  <si>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</si>
  <si>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</si>
  <si>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</si>
  <si>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</si>
  <si>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</si>
  <si>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</si>
  <si>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</si>
  <si>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</si>
  <si>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</si>
  <si>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</si>
  <si>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</si>
  <si>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</si>
  <si>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</si>
  <si>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</si>
  <si>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</si>
  <si>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</si>
  <si>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</si>
  <si>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</si>
  <si>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</si>
  <si>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</si>
  <si>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</si>
  <si>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</si>
  <si>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</si>
  <si>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</si>
  <si>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</si>
  <si>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</si>
  <si>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</si>
  <si>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</si>
  <si>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</si>
  <si>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</si>
  <si>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</si>
  <si>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</si>
  <si>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</si>
  <si>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</si>
  <si>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</si>
  <si>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</si>
  <si>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</si>
  <si>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</si>
  <si>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</si>
  <si>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</si>
  <si>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</si>
  <si>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</si>
  <si>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</si>
  <si>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</si>
  <si>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</si>
  <si>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</si>
  <si>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</si>
  <si>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</si>
  <si>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</si>
  <si>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</si>
  <si>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</si>
  <si>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</si>
  <si>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</si>
  <si>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</si>
  <si>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</si>
  <si>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</si>
  <si>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</si>
  <si>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</si>
  <si>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</si>
  <si>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</si>
  <si>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</si>
  <si>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</si>
  <si>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</si>
  <si>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</si>
  <si>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</si>
  <si>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</si>
  <si>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</si>
  <si>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</si>
  <si>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</si>
  <si>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</si>
  <si>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</si>
  <si>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</si>
  <si>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</si>
  <si>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</si>
  <si>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</si>
  <si>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</si>
  <si>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</si>
  <si>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</si>
  <si>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</si>
  <si>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</si>
  <si>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</si>
  <si>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</si>
  <si>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</si>
  <si>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</si>
  <si>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</si>
  <si>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</si>
  <si>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</si>
  <si>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</si>
  <si>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</si>
  <si>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</si>
  <si>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</si>
  <si>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</si>
  <si>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</si>
  <si>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</si>
  <si>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</si>
  <si>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</si>
  <si>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</si>
  <si>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</si>
  <si>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</si>
  <si>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</si>
  <si>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</si>
  <si>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</si>
  <si>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</si>
  <si>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</si>
  <si>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</si>
  <si>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</si>
  <si>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</si>
  <si>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</si>
  <si>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</si>
  <si>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</si>
  <si>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</si>
  <si>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</si>
  <si>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</si>
  <si>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</si>
  <si>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</si>
  <si>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</si>
  <si>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</si>
  <si>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</si>
  <si>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</si>
  <si>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</si>
  <si>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</si>
  <si>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</si>
  <si>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</si>
  <si>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</si>
  <si>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</si>
  <si>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</si>
  <si>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</si>
  <si>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</si>
  <si>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</si>
  <si>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</si>
  <si>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</si>
  <si>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</si>
  <si>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</si>
  <si>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</si>
  <si>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</si>
  <si>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</si>
  <si>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</si>
  <si>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</si>
  <si>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</si>
  <si>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</si>
  <si>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</si>
  <si>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</si>
  <si>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</si>
  <si>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</si>
  <si>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</si>
  <si>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</si>
  <si>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</si>
  <si>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</si>
  <si>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</si>
  <si>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</si>
  <si>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</si>
  <si>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</si>
  <si>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</si>
  <si>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</si>
  <si>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</si>
  <si>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</si>
  <si>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</si>
  <si>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</si>
  <si>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</si>
  <si>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</si>
  <si>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</si>
  <si>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</si>
  <si>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</si>
  <si>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</si>
  <si>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</si>
  <si>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</si>
  <si>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</si>
  <si>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</si>
  <si>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</si>
  <si>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</si>
  <si>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</si>
  <si>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</si>
  <si>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</si>
  <si>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</si>
  <si>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</si>
  <si>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</si>
  <si>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</si>
  <si>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</si>
  <si>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</si>
  <si>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</si>
  <si>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</si>
  <si>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</si>
  <si>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</si>
  <si>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</si>
  <si>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</si>
  <si>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</si>
  <si>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</si>
  <si>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</si>
  <si>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</si>
  <si>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</si>
  <si>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</si>
  <si>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</si>
  <si>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</si>
  <si>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</si>
  <si>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</si>
  <si>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</si>
  <si>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</si>
  <si>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</si>
  <si>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</si>
  <si>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</si>
  <si>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</si>
  <si>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</si>
  <si>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</si>
  <si>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</si>
  <si>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</si>
  <si>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</si>
  <si>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</si>
  <si>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</si>
  <si>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</si>
  <si>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</si>
  <si>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</si>
  <si>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</si>
  <si>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</si>
  <si>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</si>
  <si>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</si>
  <si>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</si>
  <si>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</si>
  <si>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</si>
  <si>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</si>
  <si>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</si>
  <si>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</si>
  <si>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</si>
  <si>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</si>
  <si>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</si>
  <si>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</si>
  <si>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</si>
  <si>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</si>
  <si>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</si>
  <si>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</si>
  <si>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</si>
  <si>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</si>
  <si>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</si>
  <si>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</si>
  <si>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</si>
  <si>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</si>
  <si>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</si>
  <si>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</si>
  <si>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</si>
  <si>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</si>
  <si>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</si>
  <si>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</si>
  <si>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</si>
  <si>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</si>
  <si>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</si>
  <si>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</si>
  <si>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</si>
  <si>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</si>
  <si>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</si>
  <si>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</si>
  <si>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</si>
  <si>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</si>
  <si>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</si>
  <si>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</si>
  <si>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</si>
  <si>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</si>
  <si>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</si>
  <si>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</si>
  <si>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</si>
  <si>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</si>
  <si>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</si>
  <si>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</si>
  <si>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</si>
  <si>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</si>
  <si>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</si>
  <si>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</si>
  <si>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</si>
  <si>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</si>
  <si>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</si>
  <si>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</si>
  <si>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</si>
  <si>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</si>
  <si>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</si>
  <si>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</si>
  <si>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</si>
  <si>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</si>
  <si>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</si>
  <si>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</si>
  <si>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</si>
  <si>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</si>
  <si>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</si>
  <si>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</si>
  <si>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</si>
  <si>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</si>
  <si>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</si>
  <si>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</si>
  <si>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</si>
  <si>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</si>
  <si>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</si>
  <si>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</si>
  <si>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</si>
  <si>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</si>
  <si>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</si>
  <si>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</si>
  <si>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</si>
  <si>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</si>
  <si>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</si>
  <si>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</si>
  <si>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</si>
  <si>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</si>
  <si>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</si>
  <si>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</si>
  <si>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</si>
  <si>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</si>
  <si>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</si>
  <si>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</si>
  <si>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</si>
  <si>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</si>
  <si>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</si>
  <si>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</si>
  <si>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</si>
  <si>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</si>
  <si>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</si>
  <si>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</si>
  <si>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</si>
  <si>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</si>
  <si>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</si>
  <si>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</si>
  <si>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</si>
  <si>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</si>
  <si>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</si>
  <si>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</si>
  <si>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</si>
  <si>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</si>
  <si>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</si>
  <si>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</si>
  <si>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</si>
  <si>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</si>
  <si>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</si>
  <si>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</si>
  <si>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</si>
  <si>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</si>
  <si>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</si>
  <si>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</si>
  <si>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</si>
  <si>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</si>
  <si>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</si>
  <si>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</si>
  <si>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</si>
  <si>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</si>
  <si>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</si>
  <si>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</si>
  <si>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</si>
  <si>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</si>
  <si>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</si>
  <si>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</si>
  <si>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</si>
  <si>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</si>
  <si>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</si>
  <si>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</si>
  <si>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</si>
  <si>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</si>
  <si>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</si>
  <si>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</si>
  <si>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</si>
  <si>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</si>
  <si>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</si>
  <si>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</si>
  <si>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</si>
  <si>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</si>
  <si>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</si>
  <si>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</si>
  <si>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</si>
  <si>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</si>
  <si>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</si>
  <si>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</si>
  <si>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</si>
  <si>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</si>
  <si>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</si>
  <si>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</si>
  <si>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</si>
  <si>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</si>
  <si>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</si>
  <si>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</si>
  <si>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</si>
  <si>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</si>
  <si>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</si>
  <si>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</si>
  <si>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</si>
  <si>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</si>
  <si>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</si>
  <si>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</si>
  <si>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</si>
  <si>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</si>
  <si>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</si>
  <si>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</si>
  <si>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</si>
  <si>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</si>
  <si>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</si>
  <si>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</si>
  <si>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</si>
  <si>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</si>
  <si>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</si>
  <si>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</si>
  <si>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</si>
  <si>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</si>
  <si>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</si>
  <si>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</si>
  <si>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</si>
  <si>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</si>
  <si>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</si>
  <si>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</si>
  <si>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</si>
  <si>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</si>
  <si>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</si>
  <si>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</si>
  <si>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</si>
  <si>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</si>
  <si>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</si>
  <si>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</si>
  <si>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</si>
  <si>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</si>
  <si>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</si>
  <si>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</si>
  <si>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</si>
  <si>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</si>
  <si>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</si>
  <si>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</si>
  <si>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</si>
  <si>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</si>
  <si>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</si>
  <si>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</si>
  <si>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</si>
  <si>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</si>
  <si>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</si>
  <si>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</si>
  <si>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</si>
  <si>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</si>
  <si>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</si>
  <si>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</si>
  <si>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</si>
  <si>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</si>
  <si>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</si>
  <si>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</si>
  <si>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</si>
  <si>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</si>
  <si>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</si>
  <si>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</si>
  <si>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</si>
  <si>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</si>
  <si>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</si>
  <si>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</si>
  <si>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</si>
  <si>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</si>
  <si>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</si>
  <si>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</si>
  <si>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</si>
  <si>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</si>
  <si>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</si>
  <si>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</si>
  <si>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</si>
  <si>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</si>
  <si>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</si>
  <si>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</si>
  <si>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</si>
  <si>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</si>
  <si>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</si>
  <si>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</si>
  <si>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</si>
  <si>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</si>
  <si>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</si>
  <si>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</si>
  <si>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</si>
  <si>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</si>
  <si>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</si>
  <si>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</si>
  <si>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</si>
  <si>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</si>
  <si>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</si>
  <si>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</si>
  <si>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</si>
  <si>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</si>
  <si>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</si>
  <si>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</si>
  <si>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</si>
  <si>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</si>
  <si>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</si>
  <si>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</si>
  <si>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</si>
  <si>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</si>
  <si>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</si>
  <si>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</si>
  <si>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</si>
  <si>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</si>
  <si>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</si>
  <si>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</si>
  <si>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</si>
  <si>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</si>
  <si>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</si>
  <si>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</si>
  <si>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Municipio de Silao de la Victoria, Gto.</t>
  </si>
  <si>
    <t>Correspondiente del 1 de Enero al 31 de Marzo del 2020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</si>
  <si>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</si>
  <si>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</si>
  <si>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</si>
  <si>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</si>
  <si>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</si>
  <si>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</si>
  <si>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Saldo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</si>
</sst>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3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4" fontId="22" fillId="0" borderId="0" xfId="8" applyNumberFormat="1" applyFont="1"/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20" sqref="B20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5" t="s">
        <v>647</v>
      </c>
      <c r="B1" s="165"/>
      <c r="C1" s="72"/>
      <c r="D1" s="69" t="s">
        <v>241</v>
      </c>
      <c r="E1" s="70">
        <v>2020</v>
      </c>
    </row>
    <row r="2" spans="1:5" ht="18.95" customHeight="1" x14ac:dyDescent="0.2">
      <c r="A2" s="166" t="s">
        <v>553</v>
      </c>
      <c r="B2" s="166"/>
      <c r="C2" s="91"/>
      <c r="D2" s="69" t="s">
        <v>243</v>
      </c>
      <c r="E2" s="72" t="s">
        <v>244</v>
      </c>
    </row>
    <row r="3" spans="1:5" ht="18.95" customHeight="1" x14ac:dyDescent="0.2">
      <c r="A3" s="167" t="s">
        <v>648</v>
      </c>
      <c r="B3" s="167"/>
      <c r="C3" s="72"/>
      <c r="D3" s="69" t="s">
        <v>245</v>
      </c>
      <c r="E3" s="70">
        <v>1</v>
      </c>
    </row>
    <row r="4" spans="1:5" ht="15" customHeight="1" x14ac:dyDescent="0.2">
      <c r="A4" s="50" t="s">
        <v>78</v>
      </c>
      <c r="B4" s="51" t="s">
        <v>79</v>
      </c>
    </row>
    <row r="5" spans="1:5" x14ac:dyDescent="0.2">
      <c r="A5" s="37"/>
      <c r="B5" s="38"/>
    </row>
    <row r="6" spans="1:5" x14ac:dyDescent="0.2">
      <c r="A6" s="39"/>
      <c r="B6" s="40" t="s">
        <v>82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176</v>
      </c>
      <c r="B12" s="101" t="s">
        <v>649</v>
      </c>
    </row>
    <row r="13" spans="1:5" x14ac:dyDescent="0.2">
      <c r="A13" s="100" t="s">
        <v>7</v>
      </c>
      <c r="B13" s="101" t="s">
        <v>650</v>
      </c>
    </row>
    <row r="14" spans="1:5" x14ac:dyDescent="0.2">
      <c r="A14" s="100" t="s">
        <v>8</v>
      </c>
      <c r="B14" s="101" t="s">
        <v>175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651</v>
      </c>
    </row>
    <row r="20" spans="1:2" x14ac:dyDescent="0.2">
      <c r="A20" s="100" t="s">
        <v>18</v>
      </c>
      <c r="B20" s="101" t="s">
        <v>19</v>
      </c>
    </row>
    <row r="21" spans="1:2" x14ac:dyDescent="0.2">
      <c r="A21" s="100" t="s">
        <v>20</v>
      </c>
      <c r="B21" s="101" t="s">
        <v>230</v>
      </c>
    </row>
    <row r="22" spans="1:2" x14ac:dyDescent="0.2">
      <c r="A22" s="100" t="s">
        <v>21</v>
      </c>
      <c r="B22" s="101" t="s">
        <v>22</v>
      </c>
    </row>
    <row r="23" spans="1:2" x14ac:dyDescent="0.2">
      <c r="A23" s="162" t="s">
        <v>641</v>
      </c>
      <c r="B23" s="163" t="s">
        <v>357</v>
      </c>
    </row>
    <row r="24" spans="1:2" x14ac:dyDescent="0.2">
      <c r="A24" s="162" t="s">
        <v>642</v>
      </c>
      <c r="B24" s="163" t="s">
        <v>643</v>
      </c>
    </row>
    <row r="25" spans="1:2" s="161" customFormat="1" x14ac:dyDescent="0.2">
      <c r="A25" s="162" t="s">
        <v>644</v>
      </c>
      <c r="B25" s="163" t="s">
        <v>394</v>
      </c>
    </row>
    <row r="26" spans="1:2" x14ac:dyDescent="0.2">
      <c r="A26" s="162" t="s">
        <v>645</v>
      </c>
      <c r="B26" s="163" t="s">
        <v>411</v>
      </c>
    </row>
    <row r="27" spans="1:2" x14ac:dyDescent="0.2">
      <c r="A27" s="100" t="s">
        <v>23</v>
      </c>
      <c r="B27" s="101" t="s">
        <v>24</v>
      </c>
    </row>
    <row r="28" spans="1:2" x14ac:dyDescent="0.2">
      <c r="A28" s="100" t="s">
        <v>25</v>
      </c>
      <c r="B28" s="101" t="s">
        <v>26</v>
      </c>
    </row>
    <row r="29" spans="1:2" x14ac:dyDescent="0.2">
      <c r="A29" s="100" t="s">
        <v>27</v>
      </c>
      <c r="B29" s="101" t="s">
        <v>28</v>
      </c>
    </row>
    <row r="30" spans="1:2" x14ac:dyDescent="0.2">
      <c r="A30" s="100" t="s">
        <v>29</v>
      </c>
      <c r="B30" s="101" t="s">
        <v>30</v>
      </c>
    </row>
    <row r="31" spans="1:2" x14ac:dyDescent="0.2">
      <c r="A31" s="100" t="s">
        <v>115</v>
      </c>
      <c r="B31" s="101" t="s">
        <v>116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85</v>
      </c>
      <c r="B34" s="101" t="s">
        <v>80</v>
      </c>
    </row>
    <row r="35" spans="1:2" x14ac:dyDescent="0.2">
      <c r="A35" s="100" t="s">
        <v>86</v>
      </c>
      <c r="B35" s="101" t="s">
        <v>81</v>
      </c>
    </row>
    <row r="36" spans="1:2" x14ac:dyDescent="0.2">
      <c r="A36" s="39"/>
      <c r="B36" s="42"/>
    </row>
    <row r="37" spans="1:2" x14ac:dyDescent="0.2">
      <c r="A37" s="39"/>
      <c r="B37" s="40" t="s">
        <v>83</v>
      </c>
    </row>
    <row r="38" spans="1:2" x14ac:dyDescent="0.2">
      <c r="A38" s="39" t="s">
        <v>84</v>
      </c>
      <c r="B38" s="101" t="s">
        <v>32</v>
      </c>
    </row>
    <row r="39" spans="1:2" x14ac:dyDescent="0.2">
      <c r="A39" s="39"/>
      <c r="B39" s="101" t="s">
        <v>33</v>
      </c>
    </row>
    <row r="40" spans="1:2" ht="12" thickBot="1" x14ac:dyDescent="0.25">
      <c r="A40" s="43"/>
      <c r="B40" s="4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A4" sqref="A4:C4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71" t="s">
        <v>647</v>
      </c>
      <c r="B1" s="172"/>
      <c r="C1" s="173"/>
    </row>
    <row r="2" spans="1:3" s="92" customFormat="1" ht="18" customHeight="1" x14ac:dyDescent="0.25">
      <c r="A2" s="174" t="s">
        <v>550</v>
      </c>
      <c r="B2" s="175"/>
      <c r="C2" s="176"/>
    </row>
    <row r="3" spans="1:3" s="92" customFormat="1" ht="18" customHeight="1" x14ac:dyDescent="0.25">
      <c r="A3" s="174" t="s">
        <v>648</v>
      </c>
      <c r="B3" s="175"/>
      <c r="C3" s="176"/>
    </row>
    <row r="4" spans="1:3" s="95" customFormat="1" ht="18" customHeight="1" x14ac:dyDescent="0.2">
      <c r="A4" s="177" t="s">
        <v>546</v>
      </c>
      <c r="B4" s="178"/>
      <c r="C4" s="179"/>
    </row>
    <row r="5" spans="1:3" s="93" customFormat="1" x14ac:dyDescent="0.2">
      <c r="A5" s="113" t="s">
        <v>586</v>
      </c>
      <c r="B5" s="113"/>
      <c r="C5" s="114">
        <v>221761395.75999999</v>
      </c>
    </row>
    <row r="6" spans="1:3" x14ac:dyDescent="0.2">
      <c r="A6" s="115"/>
      <c r="B6" s="116"/>
      <c r="C6" s="117"/>
    </row>
    <row r="7" spans="1:3" x14ac:dyDescent="0.2">
      <c r="A7" s="126" t="s">
        <v>587</v>
      </c>
      <c r="B7" s="126"/>
      <c r="C7" s="118">
        <f>SUM(C8:C13)</f>
        <v>0</v>
      </c>
    </row>
    <row r="8" spans="1:3" x14ac:dyDescent="0.2">
      <c r="A8" s="135" t="s">
        <v>588</v>
      </c>
      <c r="B8" s="134" t="s">
        <v>395</v>
      </c>
      <c r="C8" s="119">
        <v>0</v>
      </c>
    </row>
    <row r="9" spans="1:3" x14ac:dyDescent="0.2">
      <c r="A9" s="120" t="s">
        <v>589</v>
      </c>
      <c r="B9" s="121" t="s">
        <v>598</v>
      </c>
      <c r="C9" s="119">
        <v>0</v>
      </c>
    </row>
    <row r="10" spans="1:3" x14ac:dyDescent="0.2">
      <c r="A10" s="120" t="s">
        <v>590</v>
      </c>
      <c r="B10" s="121" t="s">
        <v>403</v>
      </c>
      <c r="C10" s="119">
        <v>0</v>
      </c>
    </row>
    <row r="11" spans="1:3" x14ac:dyDescent="0.2">
      <c r="A11" s="120" t="s">
        <v>591</v>
      </c>
      <c r="B11" s="121" t="s">
        <v>404</v>
      </c>
      <c r="C11" s="119">
        <v>0</v>
      </c>
    </row>
    <row r="12" spans="1:3" x14ac:dyDescent="0.2">
      <c r="A12" s="120" t="s">
        <v>592</v>
      </c>
      <c r="B12" s="121" t="s">
        <v>405</v>
      </c>
      <c r="C12" s="119">
        <v>0</v>
      </c>
    </row>
    <row r="13" spans="1:3" x14ac:dyDescent="0.2">
      <c r="A13" s="122" t="s">
        <v>593</v>
      </c>
      <c r="B13" s="123" t="s">
        <v>594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125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597</v>
      </c>
      <c r="C16" s="119">
        <v>0</v>
      </c>
    </row>
    <row r="17" spans="1:3" x14ac:dyDescent="0.2">
      <c r="A17" s="128">
        <v>3.2</v>
      </c>
      <c r="B17" s="121" t="s">
        <v>595</v>
      </c>
      <c r="C17" s="119">
        <v>0</v>
      </c>
    </row>
    <row r="18" spans="1:3" x14ac:dyDescent="0.2">
      <c r="A18" s="128">
        <v>3.3</v>
      </c>
      <c r="B18" s="123" t="s">
        <v>596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124</v>
      </c>
      <c r="B20" s="132"/>
      <c r="C20" s="114">
        <f>C5+C7-C15</f>
        <v>221761395.75999999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A4" sqref="A4:C4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0" t="s">
        <v>647</v>
      </c>
      <c r="B1" s="181"/>
      <c r="C1" s="182"/>
    </row>
    <row r="2" spans="1:3" s="96" customFormat="1" ht="18.95" customHeight="1" x14ac:dyDescent="0.25">
      <c r="A2" s="183" t="s">
        <v>551</v>
      </c>
      <c r="B2" s="184"/>
      <c r="C2" s="185"/>
    </row>
    <row r="3" spans="1:3" s="96" customFormat="1" ht="18.95" customHeight="1" x14ac:dyDescent="0.25">
      <c r="A3" s="183" t="s">
        <v>648</v>
      </c>
      <c r="B3" s="184"/>
      <c r="C3" s="185"/>
    </row>
    <row r="4" spans="1:3" s="97" customFormat="1" x14ac:dyDescent="0.2">
      <c r="A4" s="177" t="s">
        <v>546</v>
      </c>
      <c r="B4" s="178"/>
      <c r="C4" s="179"/>
    </row>
    <row r="5" spans="1:3" x14ac:dyDescent="0.2">
      <c r="A5" s="144" t="s">
        <v>599</v>
      </c>
      <c r="B5" s="113"/>
      <c r="C5" s="137">
        <v>153814246.33000001</v>
      </c>
    </row>
    <row r="6" spans="1:3" x14ac:dyDescent="0.2">
      <c r="A6" s="138"/>
      <c r="B6" s="116"/>
      <c r="C6" s="139"/>
    </row>
    <row r="7" spans="1:3" x14ac:dyDescent="0.2">
      <c r="A7" s="126" t="s">
        <v>600</v>
      </c>
      <c r="B7" s="140"/>
      <c r="C7" s="118">
        <f>SUM(C8:C28)</f>
        <v>37212216.260000005</v>
      </c>
    </row>
    <row r="8" spans="1:3" x14ac:dyDescent="0.2">
      <c r="A8" s="145">
        <v>2.1</v>
      </c>
      <c r="B8" s="146" t="s">
        <v>423</v>
      </c>
      <c r="C8" s="147">
        <v>0</v>
      </c>
    </row>
    <row r="9" spans="1:3" x14ac:dyDescent="0.2">
      <c r="A9" s="145">
        <v>2.2000000000000002</v>
      </c>
      <c r="B9" s="146" t="s">
        <v>420</v>
      </c>
      <c r="C9" s="147">
        <v>0</v>
      </c>
    </row>
    <row r="10" spans="1:3" x14ac:dyDescent="0.2">
      <c r="A10" s="154">
        <v>2.2999999999999998</v>
      </c>
      <c r="B10" s="136" t="s">
        <v>289</v>
      </c>
      <c r="C10" s="147">
        <v>414918.78</v>
      </c>
    </row>
    <row r="11" spans="1:3" x14ac:dyDescent="0.2">
      <c r="A11" s="154">
        <v>2.4</v>
      </c>
      <c r="B11" s="136" t="s">
        <v>290</v>
      </c>
      <c r="C11" s="147">
        <v>0</v>
      </c>
    </row>
    <row r="12" spans="1:3" x14ac:dyDescent="0.2">
      <c r="A12" s="154">
        <v>2.5</v>
      </c>
      <c r="B12" s="136" t="s">
        <v>291</v>
      </c>
      <c r="C12" s="147">
        <v>0</v>
      </c>
    </row>
    <row r="13" spans="1:3" x14ac:dyDescent="0.2">
      <c r="A13" s="154">
        <v>2.6</v>
      </c>
      <c r="B13" s="136" t="s">
        <v>292</v>
      </c>
      <c r="C13" s="147">
        <v>0</v>
      </c>
    </row>
    <row r="14" spans="1:3" x14ac:dyDescent="0.2">
      <c r="A14" s="154">
        <v>2.7</v>
      </c>
      <c r="B14" s="136" t="s">
        <v>293</v>
      </c>
      <c r="C14" s="147">
        <v>0</v>
      </c>
    </row>
    <row r="15" spans="1:3" x14ac:dyDescent="0.2">
      <c r="A15" s="154">
        <v>2.8</v>
      </c>
      <c r="B15" s="136" t="s">
        <v>294</v>
      </c>
      <c r="C15" s="147">
        <v>162806</v>
      </c>
    </row>
    <row r="16" spans="1:3" x14ac:dyDescent="0.2">
      <c r="A16" s="154">
        <v>2.9</v>
      </c>
      <c r="B16" s="136" t="s">
        <v>296</v>
      </c>
      <c r="C16" s="147">
        <v>0</v>
      </c>
    </row>
    <row r="17" spans="1:3" x14ac:dyDescent="0.2">
      <c r="A17" s="154" t="s">
        <v>601</v>
      </c>
      <c r="B17" s="136" t="s">
        <v>602</v>
      </c>
      <c r="C17" s="147">
        <v>28498491.48</v>
      </c>
    </row>
    <row r="18" spans="1:3" x14ac:dyDescent="0.2">
      <c r="A18" s="154" t="s">
        <v>631</v>
      </c>
      <c r="B18" s="136" t="s">
        <v>298</v>
      </c>
      <c r="C18" s="147">
        <v>0</v>
      </c>
    </row>
    <row r="19" spans="1:3" x14ac:dyDescent="0.2">
      <c r="A19" s="154" t="s">
        <v>632</v>
      </c>
      <c r="B19" s="136" t="s">
        <v>603</v>
      </c>
      <c r="C19" s="147">
        <v>0</v>
      </c>
    </row>
    <row r="20" spans="1:3" x14ac:dyDescent="0.2">
      <c r="A20" s="154" t="s">
        <v>633</v>
      </c>
      <c r="B20" s="136" t="s">
        <v>604</v>
      </c>
      <c r="C20" s="147">
        <v>0</v>
      </c>
    </row>
    <row r="21" spans="1:3" x14ac:dyDescent="0.2">
      <c r="A21" s="154" t="s">
        <v>634</v>
      </c>
      <c r="B21" s="136" t="s">
        <v>605</v>
      </c>
      <c r="C21" s="147">
        <v>0</v>
      </c>
    </row>
    <row r="22" spans="1:3" ht="15" x14ac:dyDescent="0.25">
      <c r="A22" s="155" t="s">
        <v>606</v>
      </c>
      <c r="B22" s="136" t="s">
        <v>607</v>
      </c>
      <c r="C22" s="147">
        <v>0</v>
      </c>
    </row>
    <row r="23" spans="1:3" x14ac:dyDescent="0.2">
      <c r="A23" s="154" t="s">
        <v>608</v>
      </c>
      <c r="B23" s="136" t="s">
        <v>609</v>
      </c>
      <c r="C23" s="147">
        <v>0</v>
      </c>
    </row>
    <row r="24" spans="1:3" x14ac:dyDescent="0.2">
      <c r="A24" s="154" t="s">
        <v>610</v>
      </c>
      <c r="B24" s="136" t="s">
        <v>611</v>
      </c>
      <c r="C24" s="147">
        <v>8136000</v>
      </c>
    </row>
    <row r="25" spans="1:3" x14ac:dyDescent="0.2">
      <c r="A25" s="154" t="s">
        <v>612</v>
      </c>
      <c r="B25" s="136" t="s">
        <v>613</v>
      </c>
      <c r="C25" s="147">
        <v>0</v>
      </c>
    </row>
    <row r="26" spans="1:3" x14ac:dyDescent="0.2">
      <c r="A26" s="154" t="s">
        <v>614</v>
      </c>
      <c r="B26" s="136" t="s">
        <v>615</v>
      </c>
      <c r="C26" s="147">
        <v>0</v>
      </c>
    </row>
    <row r="27" spans="1:3" x14ac:dyDescent="0.2">
      <c r="A27" s="154" t="s">
        <v>616</v>
      </c>
      <c r="B27" s="136" t="s">
        <v>617</v>
      </c>
      <c r="C27" s="147">
        <v>0</v>
      </c>
    </row>
    <row r="28" spans="1:3" x14ac:dyDescent="0.2">
      <c r="A28" s="154" t="s">
        <v>618</v>
      </c>
      <c r="B28" s="146" t="s">
        <v>619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620</v>
      </c>
      <c r="B30" s="151"/>
      <c r="C30" s="152">
        <f>SUM(C31:C37)</f>
        <v>0</v>
      </c>
    </row>
    <row r="31" spans="1:3" x14ac:dyDescent="0.2">
      <c r="A31" s="154" t="s">
        <v>621</v>
      </c>
      <c r="B31" s="136" t="s">
        <v>492</v>
      </c>
      <c r="C31" s="147">
        <v>0</v>
      </c>
    </row>
    <row r="32" spans="1:3" x14ac:dyDescent="0.2">
      <c r="A32" s="154" t="s">
        <v>622</v>
      </c>
      <c r="B32" s="136" t="s">
        <v>122</v>
      </c>
      <c r="C32" s="147">
        <v>0</v>
      </c>
    </row>
    <row r="33" spans="1:3" x14ac:dyDescent="0.2">
      <c r="A33" s="154" t="s">
        <v>623</v>
      </c>
      <c r="B33" s="136" t="s">
        <v>502</v>
      </c>
      <c r="C33" s="147">
        <v>0</v>
      </c>
    </row>
    <row r="34" spans="1:3" x14ac:dyDescent="0.2">
      <c r="A34" s="154" t="s">
        <v>624</v>
      </c>
      <c r="B34" s="136" t="s">
        <v>625</v>
      </c>
      <c r="C34" s="147">
        <v>0</v>
      </c>
    </row>
    <row r="35" spans="1:3" x14ac:dyDescent="0.2">
      <c r="A35" s="154" t="s">
        <v>626</v>
      </c>
      <c r="B35" s="136" t="s">
        <v>627</v>
      </c>
      <c r="C35" s="147">
        <v>0</v>
      </c>
    </row>
    <row r="36" spans="1:3" x14ac:dyDescent="0.2">
      <c r="A36" s="154" t="s">
        <v>628</v>
      </c>
      <c r="B36" s="136" t="s">
        <v>510</v>
      </c>
      <c r="C36" s="147">
        <v>0</v>
      </c>
    </row>
    <row r="37" spans="1:3" x14ac:dyDescent="0.2">
      <c r="A37" s="154" t="s">
        <v>629</v>
      </c>
      <c r="B37" s="146" t="s">
        <v>630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126</v>
      </c>
      <c r="B39" s="113"/>
      <c r="C39" s="114">
        <f>C5-C7+C30</f>
        <v>116602030.07000001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22" sqref="B22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7.42578125" style="84" bestFit="1" customWidth="1"/>
    <col min="4" max="5" width="23.7109375" style="84" bestFit="1" customWidth="1"/>
    <col min="6" max="6" width="19.28515625" style="84" customWidth="1"/>
    <col min="7" max="7" width="20.5703125" style="84" customWidth="1"/>
    <col min="8" max="10" width="20.28515625" style="84" customWidth="1"/>
    <col min="11" max="16384" width="9.140625" style="84"/>
  </cols>
  <sheetData>
    <row r="1" spans="1:10" ht="18.95" customHeight="1" x14ac:dyDescent="0.2">
      <c r="A1" s="170" t="s">
        <v>647</v>
      </c>
      <c r="B1" s="186"/>
      <c r="C1" s="186"/>
      <c r="D1" s="186"/>
      <c r="E1" s="186"/>
      <c r="F1" s="186"/>
      <c r="G1" s="82" t="s">
        <v>241</v>
      </c>
      <c r="H1" s="83">
        <f>'Notas a los Edos Financieros'!E1</f>
        <v>2020</v>
      </c>
    </row>
    <row r="2" spans="1:10" ht="18.95" customHeight="1" x14ac:dyDescent="0.2">
      <c r="A2" s="170" t="s">
        <v>552</v>
      </c>
      <c r="B2" s="186"/>
      <c r="C2" s="186"/>
      <c r="D2" s="186"/>
      <c r="E2" s="186"/>
      <c r="F2" s="186"/>
      <c r="G2" s="82" t="s">
        <v>243</v>
      </c>
      <c r="H2" s="83" t="str">
        <f>'Notas a los Edos Financieros'!E2</f>
        <v>Trimestral</v>
      </c>
    </row>
    <row r="3" spans="1:10" ht="18.95" customHeight="1" x14ac:dyDescent="0.2">
      <c r="A3" s="187" t="s">
        <v>648</v>
      </c>
      <c r="B3" s="188"/>
      <c r="C3" s="188"/>
      <c r="D3" s="188"/>
      <c r="E3" s="188"/>
      <c r="F3" s="188"/>
      <c r="G3" s="82" t="s">
        <v>245</v>
      </c>
      <c r="H3" s="83">
        <f>'Notas a los Edos Financieros'!E3</f>
        <v>1</v>
      </c>
    </row>
    <row r="4" spans="1:10" x14ac:dyDescent="0.2">
      <c r="A4" s="85" t="s">
        <v>246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189</v>
      </c>
      <c r="B7" s="87" t="s">
        <v>547</v>
      </c>
      <c r="C7" s="87" t="s">
        <v>225</v>
      </c>
      <c r="D7" s="87" t="s">
        <v>548</v>
      </c>
      <c r="E7" s="87" t="s">
        <v>549</v>
      </c>
      <c r="F7" s="87" t="s">
        <v>224</v>
      </c>
      <c r="G7" s="87" t="s">
        <v>166</v>
      </c>
      <c r="H7" s="87" t="s">
        <v>227</v>
      </c>
      <c r="I7" s="87" t="s">
        <v>228</v>
      </c>
      <c r="J7" s="87" t="s">
        <v>229</v>
      </c>
    </row>
    <row r="8" spans="1:10" s="99" customFormat="1" x14ac:dyDescent="0.2">
      <c r="A8" s="98">
        <v>7000</v>
      </c>
      <c r="B8" s="99" t="s">
        <v>167</v>
      </c>
    </row>
    <row r="9" spans="1:10" x14ac:dyDescent="0.2">
      <c r="A9" s="84">
        <v>7110</v>
      </c>
      <c r="B9" s="84" t="s">
        <v>166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165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164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163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162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161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160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159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158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157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156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155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154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153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152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151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150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149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148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147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146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145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144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143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142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141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139</v>
      </c>
    </row>
    <row r="36" spans="1:6" x14ac:dyDescent="0.2">
      <c r="A36" s="84">
        <v>8110</v>
      </c>
      <c r="B36" s="84" t="s">
        <v>138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137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136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135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134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133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132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131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130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129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128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127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6" zoomScaleNormal="100" zoomScaleSheetLayoutView="100" workbookViewId="0">
      <selection activeCell="A48" sqref="A48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6" t="s">
        <v>31</v>
      </c>
    </row>
    <row r="3" spans="1:8" x14ac:dyDescent="0.2">
      <c r="A3" s="1"/>
    </row>
    <row r="4" spans="1:8" s="11" customFormat="1" x14ac:dyDescent="0.2">
      <c r="A4" s="10" t="s">
        <v>35</v>
      </c>
    </row>
    <row r="5" spans="1:8" s="11" customFormat="1" ht="39.950000000000003" customHeight="1" x14ac:dyDescent="0.2">
      <c r="A5" s="189" t="s">
        <v>36</v>
      </c>
      <c r="B5" s="189"/>
      <c r="C5" s="189"/>
      <c r="D5" s="189"/>
      <c r="E5" s="18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37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38</v>
      </c>
      <c r="B9" s="13"/>
      <c r="C9" s="13"/>
      <c r="D9" s="13"/>
    </row>
    <row r="10" spans="1:8" s="11" customFormat="1" ht="26.1" customHeight="1" x14ac:dyDescent="0.2">
      <c r="A10" s="157" t="s">
        <v>39</v>
      </c>
      <c r="B10" s="190" t="s">
        <v>40</v>
      </c>
      <c r="C10" s="190"/>
      <c r="D10" s="190"/>
      <c r="E10" s="190"/>
    </row>
    <row r="11" spans="1:8" s="11" customFormat="1" ht="12.95" customHeight="1" x14ac:dyDescent="0.2">
      <c r="A11" s="158" t="s">
        <v>41</v>
      </c>
      <c r="B11" s="28" t="s">
        <v>42</v>
      </c>
      <c r="C11" s="28"/>
      <c r="D11" s="28"/>
      <c r="E11" s="28"/>
    </row>
    <row r="12" spans="1:8" s="11" customFormat="1" ht="26.1" customHeight="1" x14ac:dyDescent="0.2">
      <c r="A12" s="158" t="s">
        <v>43</v>
      </c>
      <c r="B12" s="190" t="s">
        <v>44</v>
      </c>
      <c r="C12" s="190"/>
      <c r="D12" s="190"/>
      <c r="E12" s="190"/>
    </row>
    <row r="13" spans="1:8" s="11" customFormat="1" ht="26.1" customHeight="1" x14ac:dyDescent="0.2">
      <c r="A13" s="158" t="s">
        <v>45</v>
      </c>
      <c r="B13" s="190" t="s">
        <v>46</v>
      </c>
      <c r="C13" s="190"/>
      <c r="D13" s="190"/>
      <c r="E13" s="190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47</v>
      </c>
      <c r="B15" s="28" t="s">
        <v>48</v>
      </c>
    </row>
    <row r="16" spans="1:8" s="11" customFormat="1" ht="12.95" customHeight="1" x14ac:dyDescent="0.2">
      <c r="A16" s="158" t="s">
        <v>49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637</v>
      </c>
    </row>
    <row r="19" spans="1:8" s="11" customFormat="1" ht="12.95" customHeight="1" x14ac:dyDescent="0.2">
      <c r="A19" s="159" t="s">
        <v>635</v>
      </c>
    </row>
    <row r="20" spans="1:8" s="11" customFormat="1" ht="12.95" customHeight="1" x14ac:dyDescent="0.2">
      <c r="A20" s="159" t="s">
        <v>636</v>
      </c>
    </row>
    <row r="21" spans="1:8" s="11" customFormat="1" x14ac:dyDescent="0.2">
      <c r="A21" s="13"/>
    </row>
    <row r="22" spans="1:8" s="11" customFormat="1" x14ac:dyDescent="0.2">
      <c r="A22" s="13" t="s">
        <v>581</v>
      </c>
      <c r="B22" s="13"/>
      <c r="C22" s="13"/>
      <c r="D22" s="13"/>
    </row>
    <row r="23" spans="1:8" s="11" customFormat="1" x14ac:dyDescent="0.2">
      <c r="A23" s="13" t="s">
        <v>582</v>
      </c>
      <c r="B23" s="13"/>
      <c r="C23" s="13"/>
      <c r="D23" s="13"/>
    </row>
    <row r="24" spans="1:8" s="11" customFormat="1" x14ac:dyDescent="0.2">
      <c r="A24" s="13" t="s">
        <v>583</v>
      </c>
      <c r="B24" s="13"/>
      <c r="C24" s="13"/>
      <c r="D24" s="13"/>
    </row>
    <row r="25" spans="1:8" s="11" customFormat="1" x14ac:dyDescent="0.2">
      <c r="A25" s="13" t="s">
        <v>584</v>
      </c>
      <c r="B25" s="13"/>
      <c r="C25" s="13"/>
      <c r="D25" s="13"/>
    </row>
    <row r="26" spans="1:8" s="11" customFormat="1" x14ac:dyDescent="0.2">
      <c r="A26" s="13" t="s">
        <v>585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140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50</v>
      </c>
    </row>
    <row r="31" spans="1:8" s="11" customFormat="1" x14ac:dyDescent="0.2">
      <c r="B31" s="191" t="s">
        <v>51</v>
      </c>
      <c r="C31" s="191"/>
      <c r="D31" s="191"/>
      <c r="E31" s="191"/>
      <c r="H31" s="15"/>
    </row>
    <row r="32" spans="1:8" s="11" customFormat="1" ht="22.5" x14ac:dyDescent="0.2">
      <c r="A32" s="46" t="s">
        <v>189</v>
      </c>
      <c r="B32" s="47" t="s">
        <v>186</v>
      </c>
      <c r="C32" s="48" t="s">
        <v>225</v>
      </c>
      <c r="D32" s="48" t="s">
        <v>224</v>
      </c>
      <c r="E32" s="49" t="s">
        <v>166</v>
      </c>
      <c r="F32" s="49" t="s">
        <v>227</v>
      </c>
      <c r="G32" s="49" t="s">
        <v>228</v>
      </c>
      <c r="H32" s="49" t="s">
        <v>229</v>
      </c>
    </row>
    <row r="33" spans="1:8" s="11" customFormat="1" x14ac:dyDescent="0.2">
      <c r="A33" s="18" t="s">
        <v>52</v>
      </c>
      <c r="B33" s="19" t="s">
        <v>53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54</v>
      </c>
      <c r="B34" s="19" t="s">
        <v>55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56</v>
      </c>
      <c r="B35" s="19" t="s">
        <v>57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58</v>
      </c>
      <c r="B36" s="19" t="s">
        <v>59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60</v>
      </c>
      <c r="B37" s="19" t="s">
        <v>61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62</v>
      </c>
      <c r="B38" s="19" t="s">
        <v>63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64</v>
      </c>
      <c r="B39" s="19" t="s">
        <v>65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66</v>
      </c>
      <c r="B40" s="19" t="s">
        <v>67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68</v>
      </c>
      <c r="B41" s="19" t="s">
        <v>69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70</v>
      </c>
      <c r="B42" s="19" t="s">
        <v>71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72</v>
      </c>
      <c r="B43" s="19" t="s">
        <v>73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74</v>
      </c>
      <c r="B44" s="21" t="s">
        <v>75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76</v>
      </c>
      <c r="B45" s="23" t="s">
        <v>76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77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140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opLeftCell="A67" zoomScale="106" zoomScaleNormal="106" workbookViewId="0">
      <selection activeCell="A31" sqref="A31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9" s="71" customFormat="1" ht="18.95" customHeight="1" x14ac:dyDescent="0.25">
      <c r="A1" s="168" t="s">
        <v>647</v>
      </c>
      <c r="B1" s="169"/>
      <c r="C1" s="169"/>
      <c r="D1" s="169"/>
      <c r="E1" s="169"/>
      <c r="F1" s="169"/>
      <c r="G1" s="69" t="s">
        <v>241</v>
      </c>
      <c r="H1" s="80">
        <v>2020</v>
      </c>
    </row>
    <row r="2" spans="1:9" s="71" customFormat="1" ht="18.95" customHeight="1" x14ac:dyDescent="0.25">
      <c r="A2" s="168" t="s">
        <v>242</v>
      </c>
      <c r="B2" s="169"/>
      <c r="C2" s="169"/>
      <c r="D2" s="169"/>
      <c r="E2" s="169"/>
      <c r="F2" s="169"/>
      <c r="G2" s="69" t="s">
        <v>243</v>
      </c>
      <c r="H2" s="80" t="str">
        <f>'Notas a los Edos Financieros'!E2</f>
        <v>Trimestral</v>
      </c>
    </row>
    <row r="3" spans="1:9" s="71" customFormat="1" ht="18.95" customHeight="1" x14ac:dyDescent="0.25">
      <c r="A3" s="168" t="s">
        <v>648</v>
      </c>
      <c r="B3" s="169"/>
      <c r="C3" s="169"/>
      <c r="D3" s="169"/>
      <c r="E3" s="169"/>
      <c r="F3" s="169"/>
      <c r="G3" s="69" t="s">
        <v>245</v>
      </c>
      <c r="H3" s="80">
        <f>'Notas a los Edos Financieros'!E3</f>
        <v>1</v>
      </c>
    </row>
    <row r="4" spans="1:9" x14ac:dyDescent="0.2">
      <c r="A4" s="73" t="s">
        <v>246</v>
      </c>
      <c r="B4" s="74"/>
      <c r="C4" s="74"/>
      <c r="D4" s="74"/>
      <c r="E4" s="74"/>
      <c r="F4" s="74"/>
      <c r="G4" s="74"/>
      <c r="H4" s="74"/>
    </row>
    <row r="6" spans="1:9" x14ac:dyDescent="0.2">
      <c r="A6" s="74" t="s">
        <v>197</v>
      </c>
      <c r="B6" s="74"/>
      <c r="C6" s="74"/>
      <c r="D6" s="74"/>
      <c r="E6" s="74"/>
      <c r="F6" s="74"/>
      <c r="G6" s="74"/>
      <c r="H6" s="74"/>
    </row>
    <row r="7" spans="1:9" x14ac:dyDescent="0.2">
      <c r="A7" s="76" t="s">
        <v>189</v>
      </c>
      <c r="B7" s="76" t="s">
        <v>186</v>
      </c>
      <c r="C7" s="76" t="s">
        <v>187</v>
      </c>
      <c r="D7" s="76" t="s">
        <v>188</v>
      </c>
      <c r="E7" s="76"/>
      <c r="F7" s="76"/>
      <c r="G7" s="76"/>
      <c r="H7" s="76"/>
    </row>
    <row r="8" spans="1:9" x14ac:dyDescent="0.2">
      <c r="A8" s="77">
        <v>1114</v>
      </c>
      <c r="B8" s="75" t="s">
        <v>247</v>
      </c>
      <c r="C8" s="79">
        <v>18410977.280000001</v>
      </c>
    </row>
    <row r="9" spans="1:9" x14ac:dyDescent="0.2">
      <c r="A9" s="77">
        <v>1115</v>
      </c>
      <c r="B9" s="75" t="s">
        <v>248</v>
      </c>
      <c r="C9" s="79">
        <v>-137020.18</v>
      </c>
    </row>
    <row r="10" spans="1:9" x14ac:dyDescent="0.2">
      <c r="A10" s="77">
        <v>1121</v>
      </c>
      <c r="B10" s="75" t="s">
        <v>249</v>
      </c>
      <c r="C10" s="79">
        <v>0</v>
      </c>
    </row>
    <row r="11" spans="1:9" x14ac:dyDescent="0.2">
      <c r="A11" s="77">
        <v>1211</v>
      </c>
      <c r="B11" s="75" t="s">
        <v>250</v>
      </c>
      <c r="C11" s="79">
        <v>0</v>
      </c>
    </row>
    <row r="13" spans="1:9" x14ac:dyDescent="0.2">
      <c r="A13" s="74" t="s">
        <v>198</v>
      </c>
      <c r="B13" s="74"/>
      <c r="C13" s="74"/>
      <c r="E13" s="74"/>
      <c r="F13" s="74"/>
      <c r="G13" s="74"/>
      <c r="H13" s="74"/>
      <c r="I13" s="74"/>
    </row>
    <row r="14" spans="1:9" x14ac:dyDescent="0.2">
      <c r="A14" s="76" t="s">
        <v>189</v>
      </c>
      <c r="B14" s="76" t="s">
        <v>186</v>
      </c>
      <c r="C14" s="76" t="s">
        <v>187</v>
      </c>
      <c r="D14" s="76">
        <v>2019</v>
      </c>
      <c r="E14" s="76">
        <v>2018</v>
      </c>
      <c r="F14" s="76">
        <f>E14-1</f>
        <v>2017</v>
      </c>
      <c r="G14" s="76">
        <f>F14-1</f>
        <v>2016</v>
      </c>
      <c r="H14" s="76">
        <f>G14-1</f>
        <v>2015</v>
      </c>
      <c r="I14" s="76" t="s">
        <v>232</v>
      </c>
    </row>
    <row r="15" spans="1:9" x14ac:dyDescent="0.2">
      <c r="A15" s="77">
        <v>1122</v>
      </c>
      <c r="B15" s="75" t="s">
        <v>251</v>
      </c>
      <c r="C15" s="79">
        <v>0</v>
      </c>
      <c r="D15" s="192">
        <v>0</v>
      </c>
      <c r="E15" s="79">
        <v>2448.08</v>
      </c>
      <c r="F15" s="79">
        <v>568996.56000000006</v>
      </c>
      <c r="G15" s="79">
        <v>0</v>
      </c>
      <c r="H15" s="79">
        <v>0</v>
      </c>
    </row>
    <row r="16" spans="1:9" x14ac:dyDescent="0.2">
      <c r="A16" s="77">
        <v>1124</v>
      </c>
      <c r="B16" s="75" t="s">
        <v>252</v>
      </c>
      <c r="C16" s="79">
        <v>0</v>
      </c>
      <c r="D16" s="192">
        <v>0</v>
      </c>
      <c r="E16" s="79">
        <v>0</v>
      </c>
      <c r="F16" s="79">
        <v>0</v>
      </c>
      <c r="G16" s="79">
        <v>0</v>
      </c>
      <c r="H16" s="79">
        <v>0</v>
      </c>
    </row>
    <row r="18" spans="1:8" x14ac:dyDescent="0.2">
      <c r="A18" s="74" t="s">
        <v>199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189</v>
      </c>
      <c r="B19" s="76" t="s">
        <v>186</v>
      </c>
      <c r="C19" s="76" t="s">
        <v>187</v>
      </c>
      <c r="D19" s="76" t="s">
        <v>253</v>
      </c>
      <c r="E19" s="76" t="s">
        <v>254</v>
      </c>
      <c r="F19" s="76" t="s">
        <v>255</v>
      </c>
      <c r="G19" s="76" t="s">
        <v>256</v>
      </c>
      <c r="H19" s="76" t="s">
        <v>257</v>
      </c>
    </row>
    <row r="20" spans="1:8" x14ac:dyDescent="0.2">
      <c r="A20" s="77">
        <v>1123</v>
      </c>
      <c r="B20" s="75" t="s">
        <v>258</v>
      </c>
      <c r="C20" s="79">
        <v>1239493.79</v>
      </c>
      <c r="D20" s="79">
        <v>1239493.79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259</v>
      </c>
      <c r="C21" s="79">
        <v>396500</v>
      </c>
      <c r="D21" s="79">
        <v>396500</v>
      </c>
      <c r="E21" s="79">
        <v>0</v>
      </c>
      <c r="F21" s="79">
        <v>0</v>
      </c>
      <c r="G21" s="79">
        <v>0</v>
      </c>
    </row>
    <row r="22" spans="1:8" x14ac:dyDescent="0.2">
      <c r="A22" s="77">
        <v>1126</v>
      </c>
      <c r="B22" s="75" t="s">
        <v>652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1129</v>
      </c>
      <c r="B23" s="75" t="s">
        <v>653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1131</v>
      </c>
      <c r="B24" s="75" t="s">
        <v>260</v>
      </c>
      <c r="C24" s="79">
        <v>1984377.92</v>
      </c>
      <c r="D24" s="79">
        <v>1984377.92</v>
      </c>
      <c r="E24" s="79">
        <v>0</v>
      </c>
      <c r="F24" s="79">
        <v>0</v>
      </c>
      <c r="G24" s="79">
        <v>0</v>
      </c>
    </row>
    <row r="25" spans="1:8" x14ac:dyDescent="0.2">
      <c r="A25" s="77">
        <v>1132</v>
      </c>
      <c r="B25" s="75" t="s">
        <v>261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8" x14ac:dyDescent="0.2">
      <c r="A26" s="77">
        <v>1133</v>
      </c>
      <c r="B26" s="75" t="s">
        <v>262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7" spans="1:8" x14ac:dyDescent="0.2">
      <c r="A27" s="77">
        <v>1134</v>
      </c>
      <c r="B27" s="75" t="s">
        <v>263</v>
      </c>
      <c r="C27" s="79">
        <v>2443951.11</v>
      </c>
      <c r="D27" s="79">
        <v>2443951.11</v>
      </c>
      <c r="E27" s="79">
        <v>0</v>
      </c>
      <c r="F27" s="79">
        <v>0</v>
      </c>
      <c r="G27" s="79">
        <v>0</v>
      </c>
    </row>
    <row r="28" spans="1:8" x14ac:dyDescent="0.2">
      <c r="A28" s="77">
        <v>1139</v>
      </c>
      <c r="B28" s="75" t="s">
        <v>264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</row>
    <row r="30" spans="1:8" x14ac:dyDescent="0.2">
      <c r="A30" s="74" t="s">
        <v>654</v>
      </c>
      <c r="B30" s="74"/>
      <c r="C30" s="74"/>
      <c r="D30" s="74"/>
      <c r="E30" s="74"/>
      <c r="F30" s="74"/>
      <c r="G30" s="74"/>
      <c r="H30" s="74"/>
    </row>
    <row r="31" spans="1:8" x14ac:dyDescent="0.2">
      <c r="A31" s="76" t="s">
        <v>189</v>
      </c>
      <c r="B31" s="76" t="s">
        <v>186</v>
      </c>
      <c r="C31" s="76" t="s">
        <v>187</v>
      </c>
      <c r="D31" s="76" t="s">
        <v>202</v>
      </c>
      <c r="E31" s="76" t="s">
        <v>201</v>
      </c>
      <c r="F31" s="76" t="s">
        <v>265</v>
      </c>
      <c r="G31" s="76" t="s">
        <v>204</v>
      </c>
      <c r="H31" s="76"/>
    </row>
    <row r="32" spans="1:8" x14ac:dyDescent="0.2">
      <c r="A32" s="77">
        <v>1140</v>
      </c>
      <c r="B32" s="75" t="s">
        <v>266</v>
      </c>
      <c r="C32" s="79">
        <f>SUM(C33:C37)</f>
        <v>0</v>
      </c>
    </row>
    <row r="33" spans="1:8" x14ac:dyDescent="0.2">
      <c r="A33" s="77">
        <v>1141</v>
      </c>
      <c r="B33" s="75" t="s">
        <v>267</v>
      </c>
      <c r="C33" s="79">
        <v>0</v>
      </c>
    </row>
    <row r="34" spans="1:8" x14ac:dyDescent="0.2">
      <c r="A34" s="77">
        <v>1142</v>
      </c>
      <c r="B34" s="75" t="s">
        <v>268</v>
      </c>
      <c r="C34" s="79">
        <v>0</v>
      </c>
    </row>
    <row r="35" spans="1:8" x14ac:dyDescent="0.2">
      <c r="A35" s="77">
        <v>1143</v>
      </c>
      <c r="B35" s="75" t="s">
        <v>269</v>
      </c>
      <c r="C35" s="79">
        <v>0</v>
      </c>
    </row>
    <row r="36" spans="1:8" x14ac:dyDescent="0.2">
      <c r="A36" s="77">
        <v>1144</v>
      </c>
      <c r="B36" s="75" t="s">
        <v>270</v>
      </c>
      <c r="C36" s="79">
        <v>0</v>
      </c>
    </row>
    <row r="37" spans="1:8" x14ac:dyDescent="0.2">
      <c r="A37" s="77">
        <v>1145</v>
      </c>
      <c r="B37" s="75" t="s">
        <v>271</v>
      </c>
      <c r="C37" s="79">
        <v>0</v>
      </c>
    </row>
    <row r="39" spans="1:8" x14ac:dyDescent="0.2">
      <c r="A39" s="74" t="s">
        <v>272</v>
      </c>
      <c r="B39" s="74"/>
      <c r="C39" s="74"/>
      <c r="D39" s="74"/>
      <c r="E39" s="74"/>
      <c r="F39" s="74"/>
      <c r="G39" s="74"/>
      <c r="H39" s="74"/>
    </row>
    <row r="40" spans="1:8" x14ac:dyDescent="0.2">
      <c r="A40" s="76" t="s">
        <v>189</v>
      </c>
      <c r="B40" s="76" t="s">
        <v>186</v>
      </c>
      <c r="C40" s="76" t="s">
        <v>187</v>
      </c>
      <c r="D40" s="76" t="s">
        <v>200</v>
      </c>
      <c r="E40" s="76" t="s">
        <v>203</v>
      </c>
      <c r="F40" s="76" t="s">
        <v>273</v>
      </c>
      <c r="G40" s="76"/>
      <c r="H40" s="76"/>
    </row>
    <row r="41" spans="1:8" x14ac:dyDescent="0.2">
      <c r="A41" s="77">
        <v>1150</v>
      </c>
      <c r="B41" s="75" t="s">
        <v>274</v>
      </c>
      <c r="C41" s="79">
        <f>C42</f>
        <v>0</v>
      </c>
    </row>
    <row r="42" spans="1:8" x14ac:dyDescent="0.2">
      <c r="A42" s="77">
        <v>1151</v>
      </c>
      <c r="B42" s="75" t="s">
        <v>275</v>
      </c>
      <c r="C42" s="79">
        <v>0</v>
      </c>
    </row>
    <row r="44" spans="1:8" x14ac:dyDescent="0.2">
      <c r="A44" s="74" t="s">
        <v>205</v>
      </c>
      <c r="B44" s="74"/>
      <c r="C44" s="74"/>
      <c r="D44" s="74"/>
      <c r="E44" s="74"/>
      <c r="F44" s="74"/>
      <c r="G44" s="74"/>
      <c r="H44" s="74"/>
    </row>
    <row r="45" spans="1:8" x14ac:dyDescent="0.2">
      <c r="A45" s="76" t="s">
        <v>189</v>
      </c>
      <c r="B45" s="76" t="s">
        <v>186</v>
      </c>
      <c r="C45" s="76" t="s">
        <v>187</v>
      </c>
      <c r="D45" s="76" t="s">
        <v>188</v>
      </c>
      <c r="E45" s="76" t="s">
        <v>257</v>
      </c>
      <c r="F45" s="76"/>
      <c r="G45" s="76"/>
      <c r="H45" s="76"/>
    </row>
    <row r="46" spans="1:8" x14ac:dyDescent="0.2">
      <c r="A46" s="77">
        <v>1213</v>
      </c>
      <c r="B46" s="75" t="s">
        <v>276</v>
      </c>
      <c r="C46" s="79">
        <v>0</v>
      </c>
    </row>
    <row r="48" spans="1:8" x14ac:dyDescent="0.2">
      <c r="A48" s="74" t="s">
        <v>206</v>
      </c>
      <c r="B48" s="74"/>
      <c r="C48" s="74"/>
      <c r="D48" s="74"/>
      <c r="E48" s="74"/>
      <c r="F48" s="74"/>
      <c r="G48" s="74"/>
      <c r="H48" s="74"/>
    </row>
    <row r="49" spans="1:9" x14ac:dyDescent="0.2">
      <c r="A49" s="76" t="s">
        <v>189</v>
      </c>
      <c r="B49" s="76" t="s">
        <v>186</v>
      </c>
      <c r="C49" s="76" t="s">
        <v>187</v>
      </c>
      <c r="D49" s="76"/>
      <c r="E49" s="76"/>
      <c r="F49" s="76"/>
      <c r="G49" s="76"/>
      <c r="H49" s="76"/>
    </row>
    <row r="50" spans="1:9" x14ac:dyDescent="0.2">
      <c r="A50" s="77">
        <v>1214</v>
      </c>
      <c r="B50" s="75" t="s">
        <v>277</v>
      </c>
      <c r="C50" s="79">
        <v>0</v>
      </c>
    </row>
    <row r="52" spans="1:9" x14ac:dyDescent="0.2">
      <c r="A52" s="74" t="s">
        <v>210</v>
      </c>
      <c r="B52" s="74"/>
      <c r="C52" s="74"/>
      <c r="D52" s="74"/>
      <c r="E52" s="74"/>
      <c r="F52" s="74"/>
      <c r="G52" s="74"/>
      <c r="H52" s="74"/>
      <c r="I52" s="74"/>
    </row>
    <row r="53" spans="1:9" x14ac:dyDescent="0.2">
      <c r="A53" s="76" t="s">
        <v>189</v>
      </c>
      <c r="B53" s="76" t="s">
        <v>186</v>
      </c>
      <c r="C53" s="76" t="s">
        <v>187</v>
      </c>
      <c r="D53" s="76" t="s">
        <v>207</v>
      </c>
      <c r="E53" s="76" t="s">
        <v>208</v>
      </c>
      <c r="F53" s="76" t="s">
        <v>200</v>
      </c>
      <c r="G53" s="76" t="s">
        <v>278</v>
      </c>
      <c r="H53" s="76" t="s">
        <v>209</v>
      </c>
      <c r="I53" s="76" t="s">
        <v>279</v>
      </c>
    </row>
    <row r="54" spans="1:9" x14ac:dyDescent="0.2">
      <c r="A54" s="77">
        <v>1230</v>
      </c>
      <c r="B54" s="75" t="s">
        <v>280</v>
      </c>
      <c r="C54" s="79">
        <f>SUM(C55:C61)</f>
        <v>828675284.73000002</v>
      </c>
      <c r="D54" s="79">
        <f>SUM(D55:D61)</f>
        <v>0</v>
      </c>
      <c r="E54" s="79">
        <f>SUM(E55:E61)</f>
        <v>0</v>
      </c>
    </row>
    <row r="55" spans="1:9" x14ac:dyDescent="0.2">
      <c r="A55" s="77">
        <v>1231</v>
      </c>
      <c r="B55" s="75" t="s">
        <v>281</v>
      </c>
      <c r="C55" s="79">
        <v>736819520.20000005</v>
      </c>
      <c r="D55" s="79">
        <v>0</v>
      </c>
      <c r="E55" s="79">
        <v>0</v>
      </c>
    </row>
    <row r="56" spans="1:9" x14ac:dyDescent="0.2">
      <c r="A56" s="77">
        <v>1232</v>
      </c>
      <c r="B56" s="75" t="s">
        <v>282</v>
      </c>
      <c r="C56" s="79">
        <v>0</v>
      </c>
      <c r="D56" s="79">
        <v>0</v>
      </c>
      <c r="E56" s="79">
        <v>0</v>
      </c>
    </row>
    <row r="57" spans="1:9" x14ac:dyDescent="0.2">
      <c r="A57" s="77">
        <v>1233</v>
      </c>
      <c r="B57" s="75" t="s">
        <v>283</v>
      </c>
      <c r="C57" s="79">
        <v>10268999.029999999</v>
      </c>
      <c r="D57" s="79">
        <v>0</v>
      </c>
      <c r="E57" s="79">
        <v>0</v>
      </c>
    </row>
    <row r="58" spans="1:9" x14ac:dyDescent="0.2">
      <c r="A58" s="77">
        <v>1234</v>
      </c>
      <c r="B58" s="75" t="s">
        <v>284</v>
      </c>
      <c r="C58" s="79">
        <v>0</v>
      </c>
      <c r="D58" s="79">
        <v>0</v>
      </c>
      <c r="E58" s="79">
        <v>0</v>
      </c>
    </row>
    <row r="59" spans="1:9" x14ac:dyDescent="0.2">
      <c r="A59" s="77">
        <v>1235</v>
      </c>
      <c r="B59" s="75" t="s">
        <v>285</v>
      </c>
      <c r="C59" s="79">
        <v>71586765.5</v>
      </c>
      <c r="D59" s="79">
        <v>0</v>
      </c>
      <c r="E59" s="79">
        <v>0</v>
      </c>
    </row>
    <row r="60" spans="1:9" x14ac:dyDescent="0.2">
      <c r="A60" s="77">
        <v>1236</v>
      </c>
      <c r="B60" s="75" t="s">
        <v>286</v>
      </c>
      <c r="C60" s="79">
        <v>10000000</v>
      </c>
      <c r="D60" s="79">
        <v>0</v>
      </c>
      <c r="E60" s="79">
        <v>0</v>
      </c>
    </row>
    <row r="61" spans="1:9" x14ac:dyDescent="0.2">
      <c r="A61" s="77">
        <v>1239</v>
      </c>
      <c r="B61" s="75" t="s">
        <v>287</v>
      </c>
      <c r="C61" s="79">
        <v>0</v>
      </c>
      <c r="D61" s="79">
        <v>0</v>
      </c>
      <c r="E61" s="79">
        <v>0</v>
      </c>
    </row>
    <row r="62" spans="1:9" x14ac:dyDescent="0.2">
      <c r="A62" s="77">
        <v>1240</v>
      </c>
      <c r="B62" s="75" t="s">
        <v>288</v>
      </c>
      <c r="C62" s="79">
        <f>SUM(C63:C70)</f>
        <v>108674999.58</v>
      </c>
      <c r="D62" s="79">
        <f t="shared" ref="D62:E62" si="0">SUM(D63:D70)</f>
        <v>0</v>
      </c>
      <c r="E62" s="79">
        <f t="shared" si="0"/>
        <v>-36071621.009999998</v>
      </c>
    </row>
    <row r="63" spans="1:9" x14ac:dyDescent="0.2">
      <c r="A63" s="77">
        <v>1241</v>
      </c>
      <c r="B63" s="75" t="s">
        <v>289</v>
      </c>
      <c r="C63" s="79">
        <v>23409601.870000001</v>
      </c>
      <c r="D63" s="79">
        <v>0</v>
      </c>
      <c r="E63" s="79">
        <v>-5472149.9699999997</v>
      </c>
    </row>
    <row r="64" spans="1:9" x14ac:dyDescent="0.2">
      <c r="A64" s="77">
        <v>1242</v>
      </c>
      <c r="B64" s="75" t="s">
        <v>290</v>
      </c>
      <c r="C64" s="79">
        <v>3031737.74</v>
      </c>
      <c r="D64" s="79">
        <v>0</v>
      </c>
      <c r="E64" s="79">
        <v>-861647.58</v>
      </c>
    </row>
    <row r="65" spans="1:9" x14ac:dyDescent="0.2">
      <c r="A65" s="77">
        <v>1243</v>
      </c>
      <c r="B65" s="75" t="s">
        <v>291</v>
      </c>
      <c r="C65" s="79">
        <v>395320.88</v>
      </c>
      <c r="D65" s="79">
        <v>0</v>
      </c>
      <c r="E65" s="79">
        <v>-53924.31</v>
      </c>
    </row>
    <row r="66" spans="1:9" x14ac:dyDescent="0.2">
      <c r="A66" s="77">
        <v>1244</v>
      </c>
      <c r="B66" s="75" t="s">
        <v>292</v>
      </c>
      <c r="C66" s="79">
        <v>55759736.700000003</v>
      </c>
      <c r="D66" s="79">
        <v>0</v>
      </c>
      <c r="E66" s="79">
        <v>-23037625.41</v>
      </c>
    </row>
    <row r="67" spans="1:9" x14ac:dyDescent="0.2">
      <c r="A67" s="77">
        <v>1245</v>
      </c>
      <c r="B67" s="75" t="s">
        <v>293</v>
      </c>
      <c r="C67" s="79">
        <v>9436097.9000000004</v>
      </c>
      <c r="D67" s="79">
        <v>0</v>
      </c>
      <c r="E67" s="79">
        <v>-744477.45</v>
      </c>
    </row>
    <row r="68" spans="1:9" x14ac:dyDescent="0.2">
      <c r="A68" s="77">
        <v>1246</v>
      </c>
      <c r="B68" s="75" t="s">
        <v>294</v>
      </c>
      <c r="C68" s="79">
        <v>16642504.49</v>
      </c>
      <c r="D68" s="79">
        <v>0</v>
      </c>
      <c r="E68" s="79">
        <v>-5901796.29</v>
      </c>
    </row>
    <row r="69" spans="1:9" x14ac:dyDescent="0.2">
      <c r="A69" s="77">
        <v>1247</v>
      </c>
      <c r="B69" s="75" t="s">
        <v>295</v>
      </c>
      <c r="C69" s="79">
        <v>0</v>
      </c>
      <c r="D69" s="79">
        <v>0</v>
      </c>
      <c r="E69" s="79">
        <v>0</v>
      </c>
    </row>
    <row r="70" spans="1:9" x14ac:dyDescent="0.2">
      <c r="A70" s="77">
        <v>1248</v>
      </c>
      <c r="B70" s="75" t="s">
        <v>296</v>
      </c>
      <c r="C70" s="79">
        <v>0</v>
      </c>
      <c r="D70" s="79">
        <v>0</v>
      </c>
      <c r="E70" s="79">
        <v>0</v>
      </c>
    </row>
    <row r="72" spans="1:9" x14ac:dyDescent="0.2">
      <c r="A72" s="74" t="s">
        <v>211</v>
      </c>
      <c r="B72" s="74"/>
      <c r="C72" s="74"/>
      <c r="D72" s="74"/>
      <c r="E72" s="74"/>
      <c r="F72" s="74"/>
      <c r="G72" s="74"/>
      <c r="H72" s="74"/>
      <c r="I72" s="74"/>
    </row>
    <row r="73" spans="1:9" x14ac:dyDescent="0.2">
      <c r="A73" s="76" t="s">
        <v>189</v>
      </c>
      <c r="B73" s="76" t="s">
        <v>186</v>
      </c>
      <c r="C73" s="76" t="s">
        <v>187</v>
      </c>
      <c r="D73" s="76" t="s">
        <v>212</v>
      </c>
      <c r="E73" s="76" t="s">
        <v>297</v>
      </c>
      <c r="F73" s="76" t="s">
        <v>200</v>
      </c>
      <c r="G73" s="76" t="s">
        <v>278</v>
      </c>
      <c r="H73" s="76" t="s">
        <v>209</v>
      </c>
      <c r="I73" s="76" t="s">
        <v>279</v>
      </c>
    </row>
    <row r="74" spans="1:9" x14ac:dyDescent="0.2">
      <c r="A74" s="77">
        <v>1250</v>
      </c>
      <c r="B74" s="75" t="s">
        <v>298</v>
      </c>
      <c r="C74" s="79">
        <f>SUM(C75:C79)</f>
        <v>5780110.4199999999</v>
      </c>
      <c r="D74" s="79">
        <f>SUM(D75:D79)</f>
        <v>0</v>
      </c>
      <c r="E74" s="79">
        <f>SUM(E75:E79)</f>
        <v>0</v>
      </c>
    </row>
    <row r="75" spans="1:9" x14ac:dyDescent="0.2">
      <c r="A75" s="77">
        <v>1251</v>
      </c>
      <c r="B75" s="75" t="s">
        <v>299</v>
      </c>
      <c r="C75" s="79">
        <v>3264988.52</v>
      </c>
      <c r="D75" s="79">
        <v>0</v>
      </c>
      <c r="E75" s="79">
        <v>0</v>
      </c>
    </row>
    <row r="76" spans="1:9" x14ac:dyDescent="0.2">
      <c r="A76" s="77">
        <v>1252</v>
      </c>
      <c r="B76" s="75" t="s">
        <v>300</v>
      </c>
      <c r="C76" s="79">
        <v>0</v>
      </c>
      <c r="D76" s="79">
        <v>0</v>
      </c>
      <c r="E76" s="79">
        <v>0</v>
      </c>
    </row>
    <row r="77" spans="1:9" x14ac:dyDescent="0.2">
      <c r="A77" s="77">
        <v>1253</v>
      </c>
      <c r="B77" s="75" t="s">
        <v>301</v>
      </c>
      <c r="C77" s="79">
        <v>0</v>
      </c>
      <c r="D77" s="79">
        <v>0</v>
      </c>
      <c r="E77" s="79">
        <v>0</v>
      </c>
    </row>
    <row r="78" spans="1:9" x14ac:dyDescent="0.2">
      <c r="A78" s="77">
        <v>1254</v>
      </c>
      <c r="B78" s="75" t="s">
        <v>302</v>
      </c>
      <c r="C78" s="79">
        <v>2515121.9</v>
      </c>
      <c r="D78" s="79">
        <v>0</v>
      </c>
      <c r="E78" s="79">
        <v>0</v>
      </c>
    </row>
    <row r="79" spans="1:9" x14ac:dyDescent="0.2">
      <c r="A79" s="77">
        <v>1259</v>
      </c>
      <c r="B79" s="75" t="s">
        <v>303</v>
      </c>
      <c r="C79" s="79">
        <v>0</v>
      </c>
      <c r="D79" s="79">
        <v>0</v>
      </c>
      <c r="E79" s="79">
        <v>0</v>
      </c>
    </row>
    <row r="80" spans="1:9" x14ac:dyDescent="0.2">
      <c r="A80" s="77">
        <v>1270</v>
      </c>
      <c r="B80" s="75" t="s">
        <v>304</v>
      </c>
      <c r="C80" s="79">
        <f>SUM(C81:C86)</f>
        <v>1449989.26</v>
      </c>
      <c r="D80" s="79">
        <f>SUM(D81:D86)</f>
        <v>0</v>
      </c>
      <c r="E80" s="79">
        <f>SUM(E81:E86)</f>
        <v>0</v>
      </c>
    </row>
    <row r="81" spans="1:8" x14ac:dyDescent="0.2">
      <c r="A81" s="77">
        <v>1271</v>
      </c>
      <c r="B81" s="75" t="s">
        <v>305</v>
      </c>
      <c r="C81" s="79">
        <v>1449989.26</v>
      </c>
      <c r="D81" s="79">
        <v>0</v>
      </c>
      <c r="E81" s="79">
        <v>0</v>
      </c>
    </row>
    <row r="82" spans="1:8" x14ac:dyDescent="0.2">
      <c r="A82" s="77">
        <v>1272</v>
      </c>
      <c r="B82" s="75" t="s">
        <v>306</v>
      </c>
      <c r="C82" s="79">
        <v>0</v>
      </c>
      <c r="D82" s="79">
        <v>0</v>
      </c>
      <c r="E82" s="79">
        <v>0</v>
      </c>
    </row>
    <row r="83" spans="1:8" x14ac:dyDescent="0.2">
      <c r="A83" s="77">
        <v>1273</v>
      </c>
      <c r="B83" s="75" t="s">
        <v>307</v>
      </c>
      <c r="C83" s="79">
        <v>0</v>
      </c>
      <c r="D83" s="79">
        <v>0</v>
      </c>
      <c r="E83" s="79">
        <v>0</v>
      </c>
    </row>
    <row r="84" spans="1:8" x14ac:dyDescent="0.2">
      <c r="A84" s="77">
        <v>1274</v>
      </c>
      <c r="B84" s="75" t="s">
        <v>308</v>
      </c>
      <c r="C84" s="79">
        <v>0</v>
      </c>
      <c r="D84" s="79">
        <v>0</v>
      </c>
      <c r="E84" s="79">
        <v>0</v>
      </c>
    </row>
    <row r="85" spans="1:8" x14ac:dyDescent="0.2">
      <c r="A85" s="77">
        <v>1275</v>
      </c>
      <c r="B85" s="75" t="s">
        <v>309</v>
      </c>
      <c r="C85" s="79">
        <v>0</v>
      </c>
      <c r="D85" s="79">
        <v>0</v>
      </c>
      <c r="E85" s="79">
        <v>0</v>
      </c>
    </row>
    <row r="86" spans="1:8" x14ac:dyDescent="0.2">
      <c r="A86" s="77">
        <v>1279</v>
      </c>
      <c r="B86" s="75" t="s">
        <v>310</v>
      </c>
      <c r="C86" s="79">
        <v>0</v>
      </c>
      <c r="D86" s="79">
        <v>0</v>
      </c>
      <c r="E86" s="79">
        <v>0</v>
      </c>
    </row>
    <row r="88" spans="1:8" x14ac:dyDescent="0.2">
      <c r="A88" s="74" t="s">
        <v>213</v>
      </c>
      <c r="B88" s="74"/>
      <c r="C88" s="74"/>
      <c r="D88" s="74"/>
      <c r="E88" s="74"/>
      <c r="F88" s="74"/>
      <c r="G88" s="74"/>
      <c r="H88" s="74"/>
    </row>
    <row r="89" spans="1:8" x14ac:dyDescent="0.2">
      <c r="A89" s="76" t="s">
        <v>189</v>
      </c>
      <c r="B89" s="76" t="s">
        <v>186</v>
      </c>
      <c r="C89" s="76" t="s">
        <v>187</v>
      </c>
      <c r="D89" s="76" t="s">
        <v>311</v>
      </c>
      <c r="E89" s="76"/>
      <c r="F89" s="76"/>
      <c r="G89" s="76"/>
      <c r="H89" s="76"/>
    </row>
    <row r="90" spans="1:8" x14ac:dyDescent="0.2">
      <c r="A90" s="77">
        <v>1160</v>
      </c>
      <c r="B90" s="75" t="s">
        <v>312</v>
      </c>
      <c r="C90" s="79">
        <f>SUM(C91:C92)</f>
        <v>0</v>
      </c>
    </row>
    <row r="91" spans="1:8" x14ac:dyDescent="0.2">
      <c r="A91" s="77">
        <v>1161</v>
      </c>
      <c r="B91" s="75" t="s">
        <v>313</v>
      </c>
      <c r="C91" s="79">
        <v>0</v>
      </c>
    </row>
    <row r="92" spans="1:8" x14ac:dyDescent="0.2">
      <c r="A92" s="77">
        <v>1162</v>
      </c>
      <c r="B92" s="75" t="s">
        <v>314</v>
      </c>
      <c r="C92" s="79">
        <v>0</v>
      </c>
    </row>
    <row r="94" spans="1:8" x14ac:dyDescent="0.2">
      <c r="A94" s="74" t="s">
        <v>215</v>
      </c>
      <c r="B94" s="74"/>
      <c r="C94" s="74"/>
      <c r="D94" s="74"/>
      <c r="E94" s="74"/>
      <c r="F94" s="74"/>
      <c r="G94" s="74"/>
      <c r="H94" s="74"/>
    </row>
    <row r="95" spans="1:8" x14ac:dyDescent="0.2">
      <c r="A95" s="76" t="s">
        <v>189</v>
      </c>
      <c r="B95" s="76" t="s">
        <v>186</v>
      </c>
      <c r="C95" s="76" t="s">
        <v>187</v>
      </c>
      <c r="D95" s="76" t="s">
        <v>257</v>
      </c>
      <c r="E95" s="76"/>
      <c r="F95" s="76"/>
      <c r="G95" s="76"/>
      <c r="H95" s="76"/>
    </row>
    <row r="96" spans="1:8" x14ac:dyDescent="0.2">
      <c r="A96" s="77">
        <v>1290</v>
      </c>
      <c r="B96" s="75" t="s">
        <v>315</v>
      </c>
      <c r="C96" s="79">
        <f>SUM(C97:C99)</f>
        <v>0</v>
      </c>
    </row>
    <row r="97" spans="1:8" x14ac:dyDescent="0.2">
      <c r="A97" s="77">
        <v>1291</v>
      </c>
      <c r="B97" s="75" t="s">
        <v>316</v>
      </c>
      <c r="C97" s="79">
        <v>0</v>
      </c>
    </row>
    <row r="98" spans="1:8" x14ac:dyDescent="0.2">
      <c r="A98" s="77">
        <v>1292</v>
      </c>
      <c r="B98" s="75" t="s">
        <v>317</v>
      </c>
      <c r="C98" s="79">
        <v>0</v>
      </c>
    </row>
    <row r="99" spans="1:8" x14ac:dyDescent="0.2">
      <c r="A99" s="77">
        <v>1293</v>
      </c>
      <c r="B99" s="75" t="s">
        <v>318</v>
      </c>
      <c r="C99" s="79">
        <v>0</v>
      </c>
    </row>
    <row r="101" spans="1:8" x14ac:dyDescent="0.2">
      <c r="A101" s="74" t="s">
        <v>216</v>
      </c>
      <c r="B101" s="74"/>
      <c r="C101" s="74"/>
      <c r="D101" s="74"/>
      <c r="E101" s="74"/>
      <c r="F101" s="74"/>
      <c r="G101" s="74"/>
      <c r="H101" s="74"/>
    </row>
    <row r="102" spans="1:8" x14ac:dyDescent="0.2">
      <c r="A102" s="76" t="s">
        <v>189</v>
      </c>
      <c r="B102" s="76" t="s">
        <v>186</v>
      </c>
      <c r="C102" s="76" t="s">
        <v>187</v>
      </c>
      <c r="D102" s="76" t="s">
        <v>253</v>
      </c>
      <c r="E102" s="76" t="s">
        <v>254</v>
      </c>
      <c r="F102" s="76" t="s">
        <v>255</v>
      </c>
      <c r="G102" s="76" t="s">
        <v>319</v>
      </c>
      <c r="H102" s="76" t="s">
        <v>320</v>
      </c>
    </row>
    <row r="103" spans="1:8" x14ac:dyDescent="0.2">
      <c r="A103" s="77">
        <v>2110</v>
      </c>
      <c r="B103" s="75" t="s">
        <v>321</v>
      </c>
      <c r="C103" s="79">
        <f>SUM(C104:C112)</f>
        <v>13739805.309999999</v>
      </c>
      <c r="D103" s="79">
        <f>SUM(D104:D112)</f>
        <v>13739805.309999999</v>
      </c>
      <c r="E103" s="79">
        <f>SUM(E104:E112)</f>
        <v>0</v>
      </c>
      <c r="F103" s="79">
        <f>SUM(F104:F112)</f>
        <v>0</v>
      </c>
      <c r="G103" s="79">
        <f>SUM(G104:G112)</f>
        <v>0</v>
      </c>
    </row>
    <row r="104" spans="1:8" x14ac:dyDescent="0.2">
      <c r="A104" s="77">
        <v>2111</v>
      </c>
      <c r="B104" s="75" t="s">
        <v>322</v>
      </c>
      <c r="C104" s="79">
        <v>34729.760000000002</v>
      </c>
      <c r="D104" s="79">
        <f>C104</f>
        <v>34729.760000000002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2112</v>
      </c>
      <c r="B105" s="75" t="s">
        <v>323</v>
      </c>
      <c r="C105" s="79">
        <v>6949311.25</v>
      </c>
      <c r="D105" s="79">
        <f t="shared" ref="D105:D112" si="1">C105</f>
        <v>6949311.25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2113</v>
      </c>
      <c r="B106" s="75" t="s">
        <v>324</v>
      </c>
      <c r="C106" s="79">
        <v>412660.47999999998</v>
      </c>
      <c r="D106" s="79">
        <f t="shared" si="1"/>
        <v>412660.47999999998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2114</v>
      </c>
      <c r="B107" s="75" t="s">
        <v>325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2115</v>
      </c>
      <c r="B108" s="75" t="s">
        <v>326</v>
      </c>
      <c r="C108" s="79">
        <v>0</v>
      </c>
      <c r="D108" s="79">
        <f t="shared" si="1"/>
        <v>0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2116</v>
      </c>
      <c r="B109" s="75" t="s">
        <v>327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2117</v>
      </c>
      <c r="B110" s="75" t="s">
        <v>328</v>
      </c>
      <c r="C110" s="79">
        <v>800952.94</v>
      </c>
      <c r="D110" s="79">
        <f t="shared" si="1"/>
        <v>800952.94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2118</v>
      </c>
      <c r="B111" s="75" t="s">
        <v>329</v>
      </c>
      <c r="C111" s="79">
        <v>5487.84</v>
      </c>
      <c r="D111" s="79">
        <f t="shared" si="1"/>
        <v>5487.84</v>
      </c>
      <c r="E111" s="79">
        <v>0</v>
      </c>
      <c r="F111" s="79">
        <v>0</v>
      </c>
      <c r="G111" s="79">
        <v>0</v>
      </c>
    </row>
    <row r="112" spans="1:8" x14ac:dyDescent="0.2">
      <c r="A112" s="77">
        <v>2119</v>
      </c>
      <c r="B112" s="75" t="s">
        <v>330</v>
      </c>
      <c r="C112" s="79">
        <v>5536663.04</v>
      </c>
      <c r="D112" s="79">
        <f t="shared" si="1"/>
        <v>5536663.04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2120</v>
      </c>
      <c r="B113" s="75" t="s">
        <v>331</v>
      </c>
      <c r="C113" s="79">
        <f>SUM(C114:C116)</f>
        <v>0</v>
      </c>
      <c r="D113" s="79">
        <f t="shared" ref="D113:G113" si="2">SUM(D114:D116)</f>
        <v>0</v>
      </c>
      <c r="E113" s="79">
        <f t="shared" si="2"/>
        <v>0</v>
      </c>
      <c r="F113" s="79">
        <f t="shared" si="2"/>
        <v>0</v>
      </c>
      <c r="G113" s="79">
        <f t="shared" si="2"/>
        <v>0</v>
      </c>
    </row>
    <row r="114" spans="1:8" x14ac:dyDescent="0.2">
      <c r="A114" s="77">
        <v>2121</v>
      </c>
      <c r="B114" s="75" t="s">
        <v>332</v>
      </c>
      <c r="C114" s="79">
        <v>0</v>
      </c>
      <c r="D114" s="79">
        <f>C114</f>
        <v>0</v>
      </c>
      <c r="E114" s="79">
        <v>0</v>
      </c>
      <c r="F114" s="79">
        <v>0</v>
      </c>
      <c r="G114" s="79">
        <v>0</v>
      </c>
    </row>
    <row r="115" spans="1:8" x14ac:dyDescent="0.2">
      <c r="A115" s="77">
        <v>2122</v>
      </c>
      <c r="B115" s="75" t="s">
        <v>333</v>
      </c>
      <c r="C115" s="79">
        <v>0</v>
      </c>
      <c r="D115" s="79">
        <f t="shared" ref="D115:D116" si="3">C115</f>
        <v>0</v>
      </c>
      <c r="E115" s="79">
        <v>0</v>
      </c>
      <c r="F115" s="79">
        <v>0</v>
      </c>
      <c r="G115" s="79">
        <v>0</v>
      </c>
    </row>
    <row r="116" spans="1:8" x14ac:dyDescent="0.2">
      <c r="A116" s="77">
        <v>2129</v>
      </c>
      <c r="B116" s="75" t="s">
        <v>334</v>
      </c>
      <c r="C116" s="79">
        <v>0</v>
      </c>
      <c r="D116" s="79">
        <f t="shared" si="3"/>
        <v>0</v>
      </c>
      <c r="E116" s="79">
        <v>0</v>
      </c>
      <c r="F116" s="79">
        <v>0</v>
      </c>
      <c r="G116" s="79">
        <v>0</v>
      </c>
    </row>
    <row r="118" spans="1:8" x14ac:dyDescent="0.2">
      <c r="A118" s="74" t="s">
        <v>217</v>
      </c>
      <c r="B118" s="74"/>
      <c r="C118" s="74"/>
      <c r="D118" s="74"/>
      <c r="E118" s="74"/>
      <c r="F118" s="74"/>
      <c r="G118" s="74"/>
      <c r="H118" s="74"/>
    </row>
    <row r="119" spans="1:8" x14ac:dyDescent="0.2">
      <c r="A119" s="76" t="s">
        <v>189</v>
      </c>
      <c r="B119" s="76" t="s">
        <v>186</v>
      </c>
      <c r="C119" s="76" t="s">
        <v>187</v>
      </c>
      <c r="D119" s="76" t="s">
        <v>190</v>
      </c>
      <c r="E119" s="76" t="s">
        <v>257</v>
      </c>
      <c r="F119" s="76"/>
      <c r="G119" s="76"/>
      <c r="H119" s="76"/>
    </row>
    <row r="120" spans="1:8" x14ac:dyDescent="0.2">
      <c r="A120" s="77">
        <v>2160</v>
      </c>
      <c r="B120" s="75" t="s">
        <v>335</v>
      </c>
      <c r="C120" s="79">
        <f>SUM(C121:C126)</f>
        <v>0</v>
      </c>
    </row>
    <row r="121" spans="1:8" x14ac:dyDescent="0.2">
      <c r="A121" s="77">
        <v>2161</v>
      </c>
      <c r="B121" s="75" t="s">
        <v>336</v>
      </c>
      <c r="C121" s="79">
        <v>0</v>
      </c>
    </row>
    <row r="122" spans="1:8" x14ac:dyDescent="0.2">
      <c r="A122" s="77">
        <v>2162</v>
      </c>
      <c r="B122" s="75" t="s">
        <v>337</v>
      </c>
      <c r="C122" s="79">
        <v>0</v>
      </c>
    </row>
    <row r="123" spans="1:8" x14ac:dyDescent="0.2">
      <c r="A123" s="77">
        <v>2163</v>
      </c>
      <c r="B123" s="75" t="s">
        <v>338</v>
      </c>
      <c r="C123" s="79">
        <v>0</v>
      </c>
    </row>
    <row r="124" spans="1:8" x14ac:dyDescent="0.2">
      <c r="A124" s="77">
        <v>2164</v>
      </c>
      <c r="B124" s="75" t="s">
        <v>339</v>
      </c>
      <c r="C124" s="79">
        <v>0</v>
      </c>
    </row>
    <row r="125" spans="1:8" x14ac:dyDescent="0.2">
      <c r="A125" s="77">
        <v>2165</v>
      </c>
      <c r="B125" s="75" t="s">
        <v>340</v>
      </c>
      <c r="C125" s="79">
        <v>0</v>
      </c>
    </row>
    <row r="126" spans="1:8" x14ac:dyDescent="0.2">
      <c r="A126" s="77">
        <v>2166</v>
      </c>
      <c r="B126" s="75" t="s">
        <v>341</v>
      </c>
      <c r="C126" s="79">
        <v>0</v>
      </c>
    </row>
    <row r="127" spans="1:8" x14ac:dyDescent="0.2">
      <c r="A127" s="77">
        <v>2250</v>
      </c>
      <c r="B127" s="75" t="s">
        <v>342</v>
      </c>
      <c r="C127" s="79">
        <f>SUM(C128:C133)</f>
        <v>0</v>
      </c>
    </row>
    <row r="128" spans="1:8" x14ac:dyDescent="0.2">
      <c r="A128" s="77">
        <v>2251</v>
      </c>
      <c r="B128" s="75" t="s">
        <v>343</v>
      </c>
      <c r="C128" s="79">
        <v>0</v>
      </c>
    </row>
    <row r="129" spans="1:8" x14ac:dyDescent="0.2">
      <c r="A129" s="77">
        <v>2252</v>
      </c>
      <c r="B129" s="75" t="s">
        <v>344</v>
      </c>
      <c r="C129" s="79">
        <v>0</v>
      </c>
    </row>
    <row r="130" spans="1:8" x14ac:dyDescent="0.2">
      <c r="A130" s="77">
        <v>2253</v>
      </c>
      <c r="B130" s="75" t="s">
        <v>345</v>
      </c>
      <c r="C130" s="79">
        <v>0</v>
      </c>
    </row>
    <row r="131" spans="1:8" x14ac:dyDescent="0.2">
      <c r="A131" s="77">
        <v>2254</v>
      </c>
      <c r="B131" s="75" t="s">
        <v>346</v>
      </c>
      <c r="C131" s="79">
        <v>0</v>
      </c>
    </row>
    <row r="132" spans="1:8" x14ac:dyDescent="0.2">
      <c r="A132" s="77">
        <v>2255</v>
      </c>
      <c r="B132" s="75" t="s">
        <v>347</v>
      </c>
      <c r="C132" s="79">
        <v>0</v>
      </c>
    </row>
    <row r="133" spans="1:8" x14ac:dyDescent="0.2">
      <c r="A133" s="77">
        <v>2256</v>
      </c>
      <c r="B133" s="75" t="s">
        <v>348</v>
      </c>
      <c r="C133" s="79">
        <v>0</v>
      </c>
    </row>
    <row r="135" spans="1:8" x14ac:dyDescent="0.2">
      <c r="A135" s="74" t="s">
        <v>218</v>
      </c>
      <c r="B135" s="74"/>
      <c r="C135" s="74"/>
      <c r="D135" s="74"/>
      <c r="E135" s="74"/>
      <c r="F135" s="74"/>
      <c r="G135" s="74"/>
      <c r="H135" s="74"/>
    </row>
    <row r="136" spans="1:8" x14ac:dyDescent="0.2">
      <c r="A136" s="78" t="s">
        <v>189</v>
      </c>
      <c r="B136" s="78" t="s">
        <v>186</v>
      </c>
      <c r="C136" s="78" t="s">
        <v>187</v>
      </c>
      <c r="D136" s="78" t="s">
        <v>190</v>
      </c>
      <c r="E136" s="78" t="s">
        <v>257</v>
      </c>
      <c r="F136" s="78"/>
      <c r="G136" s="78"/>
      <c r="H136" s="78"/>
    </row>
    <row r="137" spans="1:8" x14ac:dyDescent="0.2">
      <c r="A137" s="77">
        <v>2159</v>
      </c>
      <c r="B137" s="75" t="s">
        <v>349</v>
      </c>
      <c r="C137" s="79">
        <v>0</v>
      </c>
    </row>
    <row r="138" spans="1:8" x14ac:dyDescent="0.2">
      <c r="A138" s="77">
        <v>2199</v>
      </c>
      <c r="B138" s="75" t="s">
        <v>350</v>
      </c>
      <c r="C138" s="79">
        <v>0</v>
      </c>
    </row>
    <row r="139" spans="1:8" x14ac:dyDescent="0.2">
      <c r="A139" s="77">
        <v>2240</v>
      </c>
      <c r="B139" s="75" t="s">
        <v>351</v>
      </c>
      <c r="C139" s="79">
        <f>SUM(C140:C142)</f>
        <v>0</v>
      </c>
    </row>
    <row r="140" spans="1:8" x14ac:dyDescent="0.2">
      <c r="A140" s="77">
        <v>2241</v>
      </c>
      <c r="B140" s="75" t="s">
        <v>352</v>
      </c>
      <c r="C140" s="79">
        <v>0</v>
      </c>
    </row>
    <row r="141" spans="1:8" x14ac:dyDescent="0.2">
      <c r="A141" s="77">
        <v>2242</v>
      </c>
      <c r="B141" s="75" t="s">
        <v>353</v>
      </c>
      <c r="C141" s="79">
        <v>0</v>
      </c>
    </row>
    <row r="142" spans="1:8" x14ac:dyDescent="0.2">
      <c r="A142" s="77">
        <v>2249</v>
      </c>
      <c r="B142" s="75" t="s">
        <v>354</v>
      </c>
      <c r="C142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235</v>
      </c>
      <c r="B2" s="52" t="s">
        <v>87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120</v>
      </c>
    </row>
    <row r="5" spans="1:2" ht="15" customHeight="1" x14ac:dyDescent="0.2">
      <c r="A5" s="64"/>
      <c r="B5" s="56" t="s">
        <v>88</v>
      </c>
    </row>
    <row r="6" spans="1:2" ht="15" customHeight="1" x14ac:dyDescent="0.2">
      <c r="A6" s="64"/>
      <c r="B6" s="53" t="s">
        <v>192</v>
      </c>
    </row>
    <row r="7" spans="1:2" ht="15" customHeight="1" x14ac:dyDescent="0.2">
      <c r="A7" s="64"/>
      <c r="B7" s="56" t="s">
        <v>89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170</v>
      </c>
    </row>
    <row r="10" spans="1:2" ht="15" customHeight="1" x14ac:dyDescent="0.2">
      <c r="A10" s="64"/>
      <c r="B10" s="57" t="s">
        <v>169</v>
      </c>
    </row>
    <row r="11" spans="1:2" ht="15" customHeight="1" x14ac:dyDescent="0.2">
      <c r="A11" s="64"/>
      <c r="B11" s="57" t="s">
        <v>168</v>
      </c>
    </row>
    <row r="12" spans="1:2" ht="15" customHeight="1" x14ac:dyDescent="0.2">
      <c r="A12" s="64"/>
      <c r="B12" s="57" t="s">
        <v>90</v>
      </c>
    </row>
    <row r="13" spans="1:2" ht="15" customHeight="1" x14ac:dyDescent="0.2">
      <c r="A13" s="64"/>
      <c r="B13" s="57" t="s">
        <v>171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91</v>
      </c>
    </row>
    <row r="16" spans="1:2" ht="15" customHeight="1" x14ac:dyDescent="0.2">
      <c r="A16" s="64"/>
      <c r="B16" s="58" t="s">
        <v>92</v>
      </c>
    </row>
    <row r="17" spans="1:2" ht="15" customHeight="1" x14ac:dyDescent="0.2">
      <c r="A17" s="64"/>
      <c r="B17" s="58" t="s">
        <v>93</v>
      </c>
    </row>
    <row r="18" spans="1:2" ht="15" customHeight="1" x14ac:dyDescent="0.2">
      <c r="A18" s="64"/>
      <c r="B18" s="56" t="s">
        <v>94</v>
      </c>
    </row>
    <row r="19" spans="1:2" ht="15" customHeight="1" x14ac:dyDescent="0.2">
      <c r="A19" s="64"/>
      <c r="B19" s="59" t="s">
        <v>180</v>
      </c>
    </row>
    <row r="20" spans="1:2" x14ac:dyDescent="0.2">
      <c r="A20" s="64"/>
    </row>
    <row r="21" spans="1:2" ht="15" customHeight="1" x14ac:dyDescent="0.2">
      <c r="A21" s="63" t="s">
        <v>176</v>
      </c>
      <c r="B21" s="8" t="s">
        <v>233</v>
      </c>
    </row>
    <row r="22" spans="1:2" ht="15" customHeight="1" x14ac:dyDescent="0.2">
      <c r="A22" s="64"/>
      <c r="B22" s="60" t="s">
        <v>234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95</v>
      </c>
    </row>
    <row r="25" spans="1:2" ht="15" customHeight="1" x14ac:dyDescent="0.2">
      <c r="A25" s="64"/>
      <c r="B25" s="45" t="s">
        <v>172</v>
      </c>
    </row>
    <row r="26" spans="1:2" ht="15" customHeight="1" x14ac:dyDescent="0.2">
      <c r="A26" s="64"/>
      <c r="B26" s="45" t="s">
        <v>173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96</v>
      </c>
    </row>
    <row r="29" spans="1:2" ht="15" customHeight="1" x14ac:dyDescent="0.2">
      <c r="A29" s="64"/>
      <c r="B29" s="59" t="s">
        <v>179</v>
      </c>
    </row>
    <row r="30" spans="1:2" ht="15" customHeight="1" x14ac:dyDescent="0.2">
      <c r="A30" s="64"/>
      <c r="B30" s="59" t="s">
        <v>97</v>
      </c>
    </row>
    <row r="31" spans="1:2" ht="15" customHeight="1" x14ac:dyDescent="0.2">
      <c r="A31" s="64"/>
      <c r="B31" s="61" t="s">
        <v>98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99</v>
      </c>
    </row>
    <row r="34" spans="1:2" ht="15" customHeight="1" x14ac:dyDescent="0.2">
      <c r="A34" s="64"/>
      <c r="B34" s="45" t="s">
        <v>100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174</v>
      </c>
    </row>
    <row r="37" spans="1:2" ht="15" customHeight="1" x14ac:dyDescent="0.2">
      <c r="A37" s="64"/>
      <c r="B37" s="56" t="s">
        <v>181</v>
      </c>
    </row>
    <row r="38" spans="1:2" ht="15" customHeight="1" x14ac:dyDescent="0.2">
      <c r="A38" s="64"/>
      <c r="B38" s="62" t="s">
        <v>236</v>
      </c>
    </row>
    <row r="39" spans="1:2" ht="15" customHeight="1" x14ac:dyDescent="0.2">
      <c r="A39" s="64"/>
      <c r="B39" s="56" t="s">
        <v>237</v>
      </c>
    </row>
    <row r="40" spans="1:2" ht="15" customHeight="1" x14ac:dyDescent="0.2">
      <c r="A40" s="64"/>
      <c r="B40" s="56" t="s">
        <v>177</v>
      </c>
    </row>
    <row r="41" spans="1:2" ht="15" customHeight="1" x14ac:dyDescent="0.2">
      <c r="A41" s="64"/>
      <c r="B41" s="56" t="s">
        <v>178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182</v>
      </c>
    </row>
    <row r="44" spans="1:2" ht="15" customHeight="1" x14ac:dyDescent="0.2">
      <c r="A44" s="64"/>
      <c r="B44" s="56" t="s">
        <v>185</v>
      </c>
    </row>
    <row r="45" spans="1:2" ht="15" customHeight="1" x14ac:dyDescent="0.2">
      <c r="A45" s="64"/>
      <c r="B45" s="62" t="s">
        <v>238</v>
      </c>
    </row>
    <row r="46" spans="1:2" ht="15" customHeight="1" x14ac:dyDescent="0.2">
      <c r="A46" s="64"/>
      <c r="B46" s="56" t="s">
        <v>239</v>
      </c>
    </row>
    <row r="47" spans="1:2" ht="15" customHeight="1" x14ac:dyDescent="0.2">
      <c r="A47" s="64"/>
      <c r="B47" s="56" t="s">
        <v>184</v>
      </c>
    </row>
    <row r="48" spans="1:2" ht="15" customHeight="1" x14ac:dyDescent="0.2">
      <c r="A48" s="64"/>
      <c r="B48" s="56" t="s">
        <v>183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214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102</v>
      </c>
    </row>
    <row r="53" spans="1:2" x14ac:dyDescent="0.2">
      <c r="A53" s="64"/>
    </row>
    <row r="54" spans="1:2" ht="15" customHeight="1" x14ac:dyDescent="0.2">
      <c r="A54" s="63" t="s">
        <v>18</v>
      </c>
      <c r="B54" s="58" t="s">
        <v>103</v>
      </c>
    </row>
    <row r="55" spans="1:2" ht="15" customHeight="1" x14ac:dyDescent="0.2">
      <c r="A55" s="64"/>
      <c r="B55" s="58" t="s">
        <v>104</v>
      </c>
    </row>
    <row r="56" spans="1:2" ht="15" customHeight="1" x14ac:dyDescent="0.2">
      <c r="A56" s="64"/>
      <c r="B56" s="58" t="s">
        <v>105</v>
      </c>
    </row>
    <row r="57" spans="1:2" ht="15" customHeight="1" x14ac:dyDescent="0.2">
      <c r="A57" s="64"/>
      <c r="B57" s="58" t="s">
        <v>106</v>
      </c>
    </row>
    <row r="58" spans="1:2" ht="15" customHeight="1" x14ac:dyDescent="0.2">
      <c r="A58" s="64"/>
      <c r="B58" s="58" t="s">
        <v>107</v>
      </c>
    </row>
    <row r="59" spans="1:2" x14ac:dyDescent="0.2">
      <c r="A59" s="64"/>
    </row>
    <row r="60" spans="1:2" ht="15" customHeight="1" x14ac:dyDescent="0.2">
      <c r="A60" s="63" t="s">
        <v>20</v>
      </c>
      <c r="B60" s="45" t="s">
        <v>108</v>
      </c>
    </row>
    <row r="61" spans="1:2" ht="15" customHeight="1" x14ac:dyDescent="0.2">
      <c r="A61" s="63" t="s">
        <v>21</v>
      </c>
      <c r="B61" s="57" t="s">
        <v>102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tabSelected="1" topLeftCell="A58" zoomScaleNormal="100" workbookViewId="0">
      <selection activeCell="A71" sqref="A71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6" t="s">
        <v>647</v>
      </c>
      <c r="B1" s="166"/>
      <c r="C1" s="166"/>
      <c r="D1" s="69" t="s">
        <v>241</v>
      </c>
      <c r="E1" s="80">
        <v>2020</v>
      </c>
    </row>
    <row r="2" spans="1:5" s="71" customFormat="1" ht="18.95" customHeight="1" x14ac:dyDescent="0.25">
      <c r="A2" s="166" t="s">
        <v>355</v>
      </c>
      <c r="B2" s="166"/>
      <c r="C2" s="166"/>
      <c r="D2" s="69" t="s">
        <v>243</v>
      </c>
      <c r="E2" s="80" t="str">
        <f>'Notas a los Edos Financieros'!E2</f>
        <v>Trimestral</v>
      </c>
    </row>
    <row r="3" spans="1:5" s="71" customFormat="1" ht="18.95" customHeight="1" x14ac:dyDescent="0.25">
      <c r="A3" s="166" t="s">
        <v>648</v>
      </c>
      <c r="B3" s="166"/>
      <c r="C3" s="166"/>
      <c r="D3" s="69" t="s">
        <v>245</v>
      </c>
      <c r="E3" s="80">
        <f>'Notas a los Edos Financieros'!E3</f>
        <v>1</v>
      </c>
    </row>
    <row r="4" spans="1:5" x14ac:dyDescent="0.2">
      <c r="A4" s="73" t="s">
        <v>246</v>
      </c>
      <c r="B4" s="74"/>
      <c r="C4" s="74"/>
      <c r="D4" s="74"/>
      <c r="E4" s="74"/>
    </row>
    <row r="6" spans="1:5" x14ac:dyDescent="0.2">
      <c r="A6" s="164" t="s">
        <v>639</v>
      </c>
      <c r="B6" s="102"/>
      <c r="C6" s="102"/>
      <c r="D6" s="102"/>
      <c r="E6" s="102"/>
    </row>
    <row r="7" spans="1:5" x14ac:dyDescent="0.2">
      <c r="A7" s="103" t="s">
        <v>189</v>
      </c>
      <c r="B7" s="103" t="s">
        <v>186</v>
      </c>
      <c r="C7" s="103" t="s">
        <v>187</v>
      </c>
      <c r="D7" s="103" t="s">
        <v>356</v>
      </c>
      <c r="E7" s="103"/>
    </row>
    <row r="8" spans="1:5" x14ac:dyDescent="0.2">
      <c r="A8" s="105">
        <v>4100</v>
      </c>
      <c r="B8" s="106" t="s">
        <v>357</v>
      </c>
      <c r="C8" s="110">
        <f>SUM(C9+C19+C25+C28+C34+C37+C46)</f>
        <v>99692304.520000011</v>
      </c>
      <c r="D8" s="160"/>
      <c r="E8" s="104"/>
    </row>
    <row r="9" spans="1:5" x14ac:dyDescent="0.2">
      <c r="A9" s="105">
        <v>4110</v>
      </c>
      <c r="B9" s="106" t="s">
        <v>358</v>
      </c>
      <c r="C9" s="110">
        <f>SUM(C10:C18)</f>
        <v>90330798.510000005</v>
      </c>
      <c r="D9" s="160"/>
      <c r="E9" s="104"/>
    </row>
    <row r="10" spans="1:5" x14ac:dyDescent="0.2">
      <c r="A10" s="105">
        <v>4111</v>
      </c>
      <c r="B10" s="106" t="s">
        <v>359</v>
      </c>
      <c r="C10" s="110">
        <v>1530</v>
      </c>
      <c r="D10" s="160"/>
      <c r="E10" s="104"/>
    </row>
    <row r="11" spans="1:5" x14ac:dyDescent="0.2">
      <c r="A11" s="105">
        <v>4112</v>
      </c>
      <c r="B11" s="106" t="s">
        <v>360</v>
      </c>
      <c r="C11" s="110">
        <v>85013162.200000003</v>
      </c>
      <c r="D11" s="160"/>
      <c r="E11" s="104"/>
    </row>
    <row r="12" spans="1:5" x14ac:dyDescent="0.2">
      <c r="A12" s="105">
        <v>4113</v>
      </c>
      <c r="B12" s="106" t="s">
        <v>361</v>
      </c>
      <c r="C12" s="110">
        <v>2426421.79</v>
      </c>
      <c r="D12" s="160"/>
      <c r="E12" s="104"/>
    </row>
    <row r="13" spans="1:5" x14ac:dyDescent="0.2">
      <c r="A13" s="105">
        <v>4114</v>
      </c>
      <c r="B13" s="106" t="s">
        <v>362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363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364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365</v>
      </c>
      <c r="C16" s="110">
        <v>2889684.52</v>
      </c>
      <c r="D16" s="160"/>
      <c r="E16" s="104"/>
    </row>
    <row r="17" spans="1:5" ht="22.5" x14ac:dyDescent="0.2">
      <c r="A17" s="105">
        <v>4118</v>
      </c>
      <c r="B17" s="107" t="s">
        <v>554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366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367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368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555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369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370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371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372</v>
      </c>
      <c r="C25" s="110">
        <f>SUM(C26:C27)</f>
        <v>3929.42</v>
      </c>
      <c r="D25" s="160"/>
      <c r="E25" s="104"/>
    </row>
    <row r="26" spans="1:5" x14ac:dyDescent="0.2">
      <c r="A26" s="105">
        <v>4131</v>
      </c>
      <c r="B26" s="106" t="s">
        <v>373</v>
      </c>
      <c r="C26" s="110">
        <v>3929.42</v>
      </c>
      <c r="D26" s="160"/>
      <c r="E26" s="104"/>
    </row>
    <row r="27" spans="1:5" ht="22.5" x14ac:dyDescent="0.2">
      <c r="A27" s="105">
        <v>4132</v>
      </c>
      <c r="B27" s="107" t="s">
        <v>556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374</v>
      </c>
      <c r="C28" s="110">
        <f>SUM(C29:C33)</f>
        <v>6321448.5800000001</v>
      </c>
      <c r="D28" s="160"/>
      <c r="E28" s="104"/>
    </row>
    <row r="29" spans="1:5" x14ac:dyDescent="0.2">
      <c r="A29" s="105">
        <v>4141</v>
      </c>
      <c r="B29" s="106" t="s">
        <v>375</v>
      </c>
      <c r="C29" s="110">
        <v>866673</v>
      </c>
      <c r="D29" s="160"/>
      <c r="E29" s="104"/>
    </row>
    <row r="30" spans="1:5" x14ac:dyDescent="0.2">
      <c r="A30" s="105">
        <v>4143</v>
      </c>
      <c r="B30" s="106" t="s">
        <v>376</v>
      </c>
      <c r="C30" s="110">
        <v>5454775.5800000001</v>
      </c>
      <c r="D30" s="160"/>
      <c r="E30" s="104"/>
    </row>
    <row r="31" spans="1:5" x14ac:dyDescent="0.2">
      <c r="A31" s="105">
        <v>4144</v>
      </c>
      <c r="B31" s="106" t="s">
        <v>377</v>
      </c>
      <c r="C31" s="110">
        <v>0</v>
      </c>
      <c r="D31" s="160"/>
      <c r="E31" s="104"/>
    </row>
    <row r="32" spans="1:5" ht="22.5" x14ac:dyDescent="0.2">
      <c r="A32" s="105">
        <v>4145</v>
      </c>
      <c r="B32" s="107" t="s">
        <v>557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378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558</v>
      </c>
      <c r="C34" s="110">
        <f>SUM(C35:C36)</f>
        <v>1411225.17</v>
      </c>
      <c r="D34" s="160"/>
      <c r="E34" s="104"/>
    </row>
    <row r="35" spans="1:5" x14ac:dyDescent="0.2">
      <c r="A35" s="105">
        <v>4151</v>
      </c>
      <c r="B35" s="106" t="s">
        <v>558</v>
      </c>
      <c r="C35" s="110">
        <v>1411225.17</v>
      </c>
      <c r="D35" s="160"/>
      <c r="E35" s="104"/>
    </row>
    <row r="36" spans="1:5" ht="22.5" x14ac:dyDescent="0.2">
      <c r="A36" s="105">
        <v>4154</v>
      </c>
      <c r="B36" s="107" t="s">
        <v>559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560</v>
      </c>
      <c r="C37" s="110">
        <f>SUM(C38:C45)</f>
        <v>1624902.84</v>
      </c>
      <c r="D37" s="160"/>
      <c r="E37" s="104"/>
    </row>
    <row r="38" spans="1:5" x14ac:dyDescent="0.2">
      <c r="A38" s="105">
        <v>4161</v>
      </c>
      <c r="B38" s="106" t="s">
        <v>379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380</v>
      </c>
      <c r="C39" s="110">
        <v>1503272.84</v>
      </c>
      <c r="D39" s="160"/>
      <c r="E39" s="104"/>
    </row>
    <row r="40" spans="1:5" x14ac:dyDescent="0.2">
      <c r="A40" s="105">
        <v>4163</v>
      </c>
      <c r="B40" s="106" t="s">
        <v>381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382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383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561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384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385</v>
      </c>
      <c r="C45" s="110">
        <v>121630</v>
      </c>
      <c r="D45" s="160"/>
      <c r="E45" s="104"/>
    </row>
    <row r="46" spans="1:5" x14ac:dyDescent="0.2">
      <c r="A46" s="105">
        <v>4170</v>
      </c>
      <c r="B46" s="106" t="s">
        <v>562</v>
      </c>
      <c r="C46" s="110">
        <f>SUM(C47:C54)</f>
        <v>0</v>
      </c>
      <c r="D46" s="160"/>
      <c r="E46" s="104"/>
    </row>
    <row r="47" spans="1:5" x14ac:dyDescent="0.2">
      <c r="A47" s="105">
        <v>4171</v>
      </c>
      <c r="B47" s="108" t="s">
        <v>563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564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565</v>
      </c>
      <c r="C49" s="110">
        <v>0</v>
      </c>
      <c r="D49" s="160"/>
      <c r="E49" s="104"/>
    </row>
    <row r="50" spans="1:5" ht="22.5" x14ac:dyDescent="0.2">
      <c r="A50" s="105">
        <v>4174</v>
      </c>
      <c r="B50" s="107" t="s">
        <v>566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567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568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569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570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638</v>
      </c>
      <c r="B56" s="102"/>
      <c r="C56" s="102"/>
      <c r="D56" s="102"/>
      <c r="E56" s="102"/>
    </row>
    <row r="57" spans="1:5" x14ac:dyDescent="0.2">
      <c r="A57" s="103" t="s">
        <v>189</v>
      </c>
      <c r="B57" s="103" t="s">
        <v>186</v>
      </c>
      <c r="C57" s="103" t="s">
        <v>187</v>
      </c>
      <c r="D57" s="103" t="s">
        <v>356</v>
      </c>
      <c r="E57" s="103"/>
    </row>
    <row r="58" spans="1:5" ht="33.75" x14ac:dyDescent="0.2">
      <c r="A58" s="105">
        <v>4200</v>
      </c>
      <c r="B58" s="107" t="s">
        <v>571</v>
      </c>
      <c r="C58" s="110">
        <f>+C59+C65</f>
        <v>122069091.23999999</v>
      </c>
      <c r="D58" s="160"/>
      <c r="E58" s="104"/>
    </row>
    <row r="59" spans="1:5" ht="22.5" x14ac:dyDescent="0.2">
      <c r="A59" s="105">
        <v>4210</v>
      </c>
      <c r="B59" s="107" t="s">
        <v>572</v>
      </c>
      <c r="C59" s="110">
        <f>SUM(C60:C64)</f>
        <v>122069091.23999999</v>
      </c>
      <c r="D59" s="160"/>
      <c r="E59" s="104"/>
    </row>
    <row r="60" spans="1:5" x14ac:dyDescent="0.2">
      <c r="A60" s="105">
        <v>4211</v>
      </c>
      <c r="B60" s="106" t="s">
        <v>386</v>
      </c>
      <c r="C60" s="110">
        <v>62218240.57</v>
      </c>
      <c r="D60" s="160"/>
      <c r="E60" s="104"/>
    </row>
    <row r="61" spans="1:5" x14ac:dyDescent="0.2">
      <c r="A61" s="105">
        <v>4212</v>
      </c>
      <c r="B61" s="106" t="s">
        <v>387</v>
      </c>
      <c r="C61" s="110">
        <v>58622994</v>
      </c>
      <c r="D61" s="160"/>
      <c r="E61" s="104"/>
    </row>
    <row r="62" spans="1:5" x14ac:dyDescent="0.2">
      <c r="A62" s="105">
        <v>4213</v>
      </c>
      <c r="B62" s="106" t="s">
        <v>388</v>
      </c>
      <c r="C62" s="110">
        <v>432030.04</v>
      </c>
      <c r="D62" s="160"/>
      <c r="E62" s="104"/>
    </row>
    <row r="63" spans="1:5" x14ac:dyDescent="0.2">
      <c r="A63" s="105">
        <v>4214</v>
      </c>
      <c r="B63" s="106" t="s">
        <v>573</v>
      </c>
      <c r="C63" s="110">
        <v>795826.63</v>
      </c>
      <c r="D63" s="160"/>
      <c r="E63" s="104"/>
    </row>
    <row r="64" spans="1:5" x14ac:dyDescent="0.2">
      <c r="A64" s="105">
        <v>4215</v>
      </c>
      <c r="B64" s="106" t="s">
        <v>574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389</v>
      </c>
      <c r="C65" s="110">
        <f>SUM(C66:C69)</f>
        <v>0</v>
      </c>
      <c r="D65" s="160"/>
      <c r="E65" s="104"/>
    </row>
    <row r="66" spans="1:5" x14ac:dyDescent="0.2">
      <c r="A66" s="105">
        <v>4221</v>
      </c>
      <c r="B66" s="106" t="s">
        <v>390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391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393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575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646</v>
      </c>
      <c r="B71" s="102"/>
      <c r="C71" s="102"/>
      <c r="D71" s="102"/>
      <c r="E71" s="102"/>
    </row>
    <row r="72" spans="1:5" x14ac:dyDescent="0.2">
      <c r="A72" s="103" t="s">
        <v>189</v>
      </c>
      <c r="B72" s="103" t="s">
        <v>186</v>
      </c>
      <c r="C72" s="103" t="s">
        <v>187</v>
      </c>
      <c r="D72" s="103" t="s">
        <v>190</v>
      </c>
      <c r="E72" s="103" t="s">
        <v>257</v>
      </c>
    </row>
    <row r="73" spans="1:5" x14ac:dyDescent="0.2">
      <c r="A73" s="109">
        <v>4300</v>
      </c>
      <c r="B73" s="106" t="s">
        <v>394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395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576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396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397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398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399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400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401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402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403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403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404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404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405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406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577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407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408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409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578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405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640</v>
      </c>
      <c r="B97" s="102"/>
      <c r="C97" s="102"/>
      <c r="D97" s="102"/>
      <c r="E97" s="102"/>
    </row>
    <row r="98" spans="1:5" x14ac:dyDescent="0.2">
      <c r="A98" s="103" t="s">
        <v>189</v>
      </c>
      <c r="B98" s="103" t="s">
        <v>186</v>
      </c>
      <c r="C98" s="103" t="s">
        <v>187</v>
      </c>
      <c r="D98" s="103" t="s">
        <v>410</v>
      </c>
      <c r="E98" s="103" t="s">
        <v>257</v>
      </c>
    </row>
    <row r="99" spans="1:5" x14ac:dyDescent="0.2">
      <c r="A99" s="109">
        <v>5000</v>
      </c>
      <c r="B99" s="106" t="s">
        <v>411</v>
      </c>
      <c r="C99" s="110">
        <f>C100+C128+C161+C171+C186+C219+C209</f>
        <v>115641750.83</v>
      </c>
      <c r="D99" s="112">
        <v>1</v>
      </c>
      <c r="E99" s="111"/>
    </row>
    <row r="100" spans="1:5" x14ac:dyDescent="0.2">
      <c r="A100" s="109">
        <v>5100</v>
      </c>
      <c r="B100" s="106" t="s">
        <v>412</v>
      </c>
      <c r="C100" s="110">
        <f>C101+C108+C118</f>
        <v>103507607.81</v>
      </c>
      <c r="D100" s="112">
        <f>C100/$C$99</f>
        <v>0.89507126160829331</v>
      </c>
      <c r="E100" s="111"/>
    </row>
    <row r="101" spans="1:5" x14ac:dyDescent="0.2">
      <c r="A101" s="109">
        <v>5110</v>
      </c>
      <c r="B101" s="106" t="s">
        <v>413</v>
      </c>
      <c r="C101" s="110">
        <f>SUM(C102:C107)</f>
        <v>63595983.629999995</v>
      </c>
      <c r="D101" s="112">
        <f t="shared" ref="D101:D164" si="0">C101/$C$99</f>
        <v>0.54993964700075959</v>
      </c>
      <c r="E101" s="111"/>
    </row>
    <row r="102" spans="1:5" x14ac:dyDescent="0.2">
      <c r="A102" s="109">
        <v>5111</v>
      </c>
      <c r="B102" s="106" t="s">
        <v>414</v>
      </c>
      <c r="C102" s="110">
        <v>27885804.16</v>
      </c>
      <c r="D102" s="112">
        <f t="shared" si="0"/>
        <v>0.24113958808003289</v>
      </c>
      <c r="E102" s="111"/>
    </row>
    <row r="103" spans="1:5" x14ac:dyDescent="0.2">
      <c r="A103" s="109">
        <v>5112</v>
      </c>
      <c r="B103" s="106" t="s">
        <v>415</v>
      </c>
      <c r="C103" s="110">
        <v>23357588.579999998</v>
      </c>
      <c r="D103" s="112">
        <f t="shared" si="0"/>
        <v>0.20198231531738906</v>
      </c>
      <c r="E103" s="111"/>
    </row>
    <row r="104" spans="1:5" x14ac:dyDescent="0.2">
      <c r="A104" s="109">
        <v>5113</v>
      </c>
      <c r="B104" s="106" t="s">
        <v>416</v>
      </c>
      <c r="C104" s="110">
        <v>1080908.45</v>
      </c>
      <c r="D104" s="112">
        <f t="shared" si="0"/>
        <v>9.347043280147127E-3</v>
      </c>
      <c r="E104" s="111"/>
    </row>
    <row r="105" spans="1:5" x14ac:dyDescent="0.2">
      <c r="A105" s="109">
        <v>5114</v>
      </c>
      <c r="B105" s="106" t="s">
        <v>417</v>
      </c>
      <c r="C105" s="110">
        <v>246570.08</v>
      </c>
      <c r="D105" s="112">
        <f t="shared" si="0"/>
        <v>2.1321890945984736E-3</v>
      </c>
      <c r="E105" s="111"/>
    </row>
    <row r="106" spans="1:5" x14ac:dyDescent="0.2">
      <c r="A106" s="109">
        <v>5115</v>
      </c>
      <c r="B106" s="106" t="s">
        <v>418</v>
      </c>
      <c r="C106" s="110">
        <v>11025112.359999999</v>
      </c>
      <c r="D106" s="112">
        <f t="shared" si="0"/>
        <v>9.5338511228592049E-2</v>
      </c>
      <c r="E106" s="111"/>
    </row>
    <row r="107" spans="1:5" x14ac:dyDescent="0.2">
      <c r="A107" s="109">
        <v>5116</v>
      </c>
      <c r="B107" s="106" t="s">
        <v>419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420</v>
      </c>
      <c r="C108" s="110">
        <f>SUM(C109:C117)</f>
        <v>14245657.720000001</v>
      </c>
      <c r="D108" s="112">
        <f t="shared" si="0"/>
        <v>0.12318784191482827</v>
      </c>
      <c r="E108" s="111"/>
    </row>
    <row r="109" spans="1:5" x14ac:dyDescent="0.2">
      <c r="A109" s="109">
        <v>5121</v>
      </c>
      <c r="B109" s="106" t="s">
        <v>421</v>
      </c>
      <c r="C109" s="110">
        <v>1986058.94</v>
      </c>
      <c r="D109" s="112">
        <f t="shared" si="0"/>
        <v>1.7174237900631759E-2</v>
      </c>
      <c r="E109" s="111"/>
    </row>
    <row r="110" spans="1:5" x14ac:dyDescent="0.2">
      <c r="A110" s="109">
        <v>5122</v>
      </c>
      <c r="B110" s="106" t="s">
        <v>422</v>
      </c>
      <c r="C110" s="110">
        <v>565233.67000000004</v>
      </c>
      <c r="D110" s="112">
        <f t="shared" si="0"/>
        <v>4.8877993107431066E-3</v>
      </c>
      <c r="E110" s="111"/>
    </row>
    <row r="111" spans="1:5" x14ac:dyDescent="0.2">
      <c r="A111" s="109">
        <v>5123</v>
      </c>
      <c r="B111" s="106" t="s">
        <v>423</v>
      </c>
      <c r="C111" s="110">
        <v>33322.49</v>
      </c>
      <c r="D111" s="112">
        <f t="shared" si="0"/>
        <v>2.8815276282859095E-4</v>
      </c>
      <c r="E111" s="111"/>
    </row>
    <row r="112" spans="1:5" x14ac:dyDescent="0.2">
      <c r="A112" s="109">
        <v>5124</v>
      </c>
      <c r="B112" s="106" t="s">
        <v>424</v>
      </c>
      <c r="C112" s="110">
        <v>1419633.07</v>
      </c>
      <c r="D112" s="112">
        <f t="shared" si="0"/>
        <v>1.2276129164517252E-2</v>
      </c>
      <c r="E112" s="111"/>
    </row>
    <row r="113" spans="1:5" x14ac:dyDescent="0.2">
      <c r="A113" s="109">
        <v>5125</v>
      </c>
      <c r="B113" s="106" t="s">
        <v>425</v>
      </c>
      <c r="C113" s="110">
        <v>5375662.4800000004</v>
      </c>
      <c r="D113" s="112">
        <f t="shared" si="0"/>
        <v>4.6485481596543213E-2</v>
      </c>
      <c r="E113" s="111"/>
    </row>
    <row r="114" spans="1:5" x14ac:dyDescent="0.2">
      <c r="A114" s="109">
        <v>5126</v>
      </c>
      <c r="B114" s="106" t="s">
        <v>426</v>
      </c>
      <c r="C114" s="110">
        <v>4374730.68</v>
      </c>
      <c r="D114" s="112">
        <f t="shared" si="0"/>
        <v>3.7830028070321285E-2</v>
      </c>
      <c r="E114" s="111"/>
    </row>
    <row r="115" spans="1:5" x14ac:dyDescent="0.2">
      <c r="A115" s="109">
        <v>5127</v>
      </c>
      <c r="B115" s="106" t="s">
        <v>427</v>
      </c>
      <c r="C115" s="110">
        <v>267801.57</v>
      </c>
      <c r="D115" s="112">
        <f t="shared" si="0"/>
        <v>2.315786193808875E-3</v>
      </c>
      <c r="E115" s="111"/>
    </row>
    <row r="116" spans="1:5" x14ac:dyDescent="0.2">
      <c r="A116" s="109">
        <v>5128</v>
      </c>
      <c r="B116" s="106" t="s">
        <v>428</v>
      </c>
      <c r="C116" s="110">
        <v>90000</v>
      </c>
      <c r="D116" s="112">
        <f t="shared" si="0"/>
        <v>7.7826562944645448E-4</v>
      </c>
      <c r="E116" s="111"/>
    </row>
    <row r="117" spans="1:5" x14ac:dyDescent="0.2">
      <c r="A117" s="109">
        <v>5129</v>
      </c>
      <c r="B117" s="106" t="s">
        <v>429</v>
      </c>
      <c r="C117" s="110">
        <v>133214.82</v>
      </c>
      <c r="D117" s="112">
        <f t="shared" si="0"/>
        <v>1.151961285987735E-3</v>
      </c>
      <c r="E117" s="111"/>
    </row>
    <row r="118" spans="1:5" x14ac:dyDescent="0.2">
      <c r="A118" s="109">
        <v>5130</v>
      </c>
      <c r="B118" s="106" t="s">
        <v>430</v>
      </c>
      <c r="C118" s="110">
        <f>SUM(C119:C127)</f>
        <v>25665966.460000001</v>
      </c>
      <c r="D118" s="112">
        <f t="shared" si="0"/>
        <v>0.22194377269270543</v>
      </c>
      <c r="E118" s="111"/>
    </row>
    <row r="119" spans="1:5" x14ac:dyDescent="0.2">
      <c r="A119" s="109">
        <v>5131</v>
      </c>
      <c r="B119" s="106" t="s">
        <v>431</v>
      </c>
      <c r="C119" s="110">
        <v>2943052.41</v>
      </c>
      <c r="D119" s="112">
        <f t="shared" si="0"/>
        <v>2.5449739292917276E-2</v>
      </c>
      <c r="E119" s="111"/>
    </row>
    <row r="120" spans="1:5" x14ac:dyDescent="0.2">
      <c r="A120" s="109">
        <v>5132</v>
      </c>
      <c r="B120" s="106" t="s">
        <v>432</v>
      </c>
      <c r="C120" s="110">
        <v>2193752.13</v>
      </c>
      <c r="D120" s="112">
        <f t="shared" si="0"/>
        <v>1.8970243136710557E-2</v>
      </c>
      <c r="E120" s="111"/>
    </row>
    <row r="121" spans="1:5" x14ac:dyDescent="0.2">
      <c r="A121" s="109">
        <v>5133</v>
      </c>
      <c r="B121" s="106" t="s">
        <v>433</v>
      </c>
      <c r="C121" s="110">
        <v>1649708.56</v>
      </c>
      <c r="D121" s="112">
        <f t="shared" si="0"/>
        <v>1.4265683009462267E-2</v>
      </c>
      <c r="E121" s="111"/>
    </row>
    <row r="122" spans="1:5" x14ac:dyDescent="0.2">
      <c r="A122" s="109">
        <v>5134</v>
      </c>
      <c r="B122" s="106" t="s">
        <v>434</v>
      </c>
      <c r="C122" s="110">
        <v>1451271.53</v>
      </c>
      <c r="D122" s="112">
        <f t="shared" si="0"/>
        <v>1.2549719453257434E-2</v>
      </c>
      <c r="E122" s="111"/>
    </row>
    <row r="123" spans="1:5" x14ac:dyDescent="0.2">
      <c r="A123" s="109">
        <v>5135</v>
      </c>
      <c r="B123" s="106" t="s">
        <v>435</v>
      </c>
      <c r="C123" s="110">
        <v>5312885.7699999996</v>
      </c>
      <c r="D123" s="112">
        <f t="shared" si="0"/>
        <v>4.5942626532957338E-2</v>
      </c>
      <c r="E123" s="111"/>
    </row>
    <row r="124" spans="1:5" x14ac:dyDescent="0.2">
      <c r="A124" s="109">
        <v>5136</v>
      </c>
      <c r="B124" s="106" t="s">
        <v>436</v>
      </c>
      <c r="C124" s="110">
        <v>659600</v>
      </c>
      <c r="D124" s="112">
        <f t="shared" si="0"/>
        <v>5.7038223242542379E-3</v>
      </c>
      <c r="E124" s="111"/>
    </row>
    <row r="125" spans="1:5" x14ac:dyDescent="0.2">
      <c r="A125" s="109">
        <v>5137</v>
      </c>
      <c r="B125" s="106" t="s">
        <v>437</v>
      </c>
      <c r="C125" s="110">
        <v>114385.51</v>
      </c>
      <c r="D125" s="112">
        <f t="shared" si="0"/>
        <v>9.8913678821893006E-4</v>
      </c>
      <c r="E125" s="111"/>
    </row>
    <row r="126" spans="1:5" x14ac:dyDescent="0.2">
      <c r="A126" s="109">
        <v>5138</v>
      </c>
      <c r="B126" s="106" t="s">
        <v>438</v>
      </c>
      <c r="C126" s="110">
        <v>1273164.6399999999</v>
      </c>
      <c r="D126" s="112">
        <f t="shared" si="0"/>
        <v>1.1009558665984095E-2</v>
      </c>
      <c r="E126" s="111"/>
    </row>
    <row r="127" spans="1:5" x14ac:dyDescent="0.2">
      <c r="A127" s="109">
        <v>5139</v>
      </c>
      <c r="B127" s="106" t="s">
        <v>439</v>
      </c>
      <c r="C127" s="110">
        <v>10068145.91</v>
      </c>
      <c r="D127" s="112">
        <f t="shared" si="0"/>
        <v>8.7063243488943301E-2</v>
      </c>
      <c r="E127" s="111"/>
    </row>
    <row r="128" spans="1:5" x14ac:dyDescent="0.2">
      <c r="A128" s="109">
        <v>5200</v>
      </c>
      <c r="B128" s="106" t="s">
        <v>440</v>
      </c>
      <c r="C128" s="110">
        <f>C129+C132+C135+C138+C143+C147+C150+C152+C158</f>
        <v>11135414.27</v>
      </c>
      <c r="D128" s="112">
        <f t="shared" si="0"/>
        <v>9.6292335510984234E-2</v>
      </c>
      <c r="E128" s="111"/>
    </row>
    <row r="129" spans="1:5" x14ac:dyDescent="0.2">
      <c r="A129" s="109">
        <v>5210</v>
      </c>
      <c r="B129" s="106" t="s">
        <v>441</v>
      </c>
      <c r="C129" s="110">
        <f>SUM(C130:C131)</f>
        <v>6626400</v>
      </c>
      <c r="D129" s="112">
        <f t="shared" si="0"/>
        <v>5.7301104077377624E-2</v>
      </c>
      <c r="E129" s="111"/>
    </row>
    <row r="130" spans="1:5" x14ac:dyDescent="0.2">
      <c r="A130" s="109">
        <v>5211</v>
      </c>
      <c r="B130" s="106" t="s">
        <v>442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443</v>
      </c>
      <c r="C131" s="110">
        <v>6626400</v>
      </c>
      <c r="D131" s="112">
        <f t="shared" si="0"/>
        <v>5.7301104077377624E-2</v>
      </c>
      <c r="E131" s="111"/>
    </row>
    <row r="132" spans="1:5" x14ac:dyDescent="0.2">
      <c r="A132" s="109">
        <v>5220</v>
      </c>
      <c r="B132" s="106" t="s">
        <v>444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445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446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391</v>
      </c>
      <c r="C135" s="110">
        <f>SUM(C136:C137)</f>
        <v>1464931.23</v>
      </c>
      <c r="D135" s="112">
        <f t="shared" si="0"/>
        <v>1.2667840286796876E-2</v>
      </c>
      <c r="E135" s="111"/>
    </row>
    <row r="136" spans="1:5" x14ac:dyDescent="0.2">
      <c r="A136" s="109">
        <v>5231</v>
      </c>
      <c r="B136" s="106" t="s">
        <v>447</v>
      </c>
      <c r="C136" s="110">
        <v>1464931.23</v>
      </c>
      <c r="D136" s="112">
        <f t="shared" si="0"/>
        <v>1.2667840286796876E-2</v>
      </c>
      <c r="E136" s="111"/>
    </row>
    <row r="137" spans="1:5" x14ac:dyDescent="0.2">
      <c r="A137" s="109">
        <v>5232</v>
      </c>
      <c r="B137" s="106" t="s">
        <v>448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392</v>
      </c>
      <c r="C138" s="110">
        <f>SUM(C139:C142)</f>
        <v>3044083.04</v>
      </c>
      <c r="D138" s="112">
        <f t="shared" si="0"/>
        <v>2.6323391146809743E-2</v>
      </c>
      <c r="E138" s="111"/>
    </row>
    <row r="139" spans="1:5" x14ac:dyDescent="0.2">
      <c r="A139" s="109">
        <v>5241</v>
      </c>
      <c r="B139" s="106" t="s">
        <v>449</v>
      </c>
      <c r="C139" s="110">
        <v>2199410.7200000002</v>
      </c>
      <c r="D139" s="112">
        <f t="shared" si="0"/>
        <v>1.9019175204578666E-2</v>
      </c>
      <c r="E139" s="111"/>
    </row>
    <row r="140" spans="1:5" x14ac:dyDescent="0.2">
      <c r="A140" s="109">
        <v>5242</v>
      </c>
      <c r="B140" s="106" t="s">
        <v>450</v>
      </c>
      <c r="C140" s="110">
        <v>0</v>
      </c>
      <c r="D140" s="112">
        <f t="shared" si="0"/>
        <v>0</v>
      </c>
      <c r="E140" s="111"/>
    </row>
    <row r="141" spans="1:5" x14ac:dyDescent="0.2">
      <c r="A141" s="109">
        <v>5243</v>
      </c>
      <c r="B141" s="106" t="s">
        <v>451</v>
      </c>
      <c r="C141" s="110">
        <v>170959.27</v>
      </c>
      <c r="D141" s="112">
        <f t="shared" si="0"/>
        <v>1.4783524875139596E-3</v>
      </c>
      <c r="E141" s="111"/>
    </row>
    <row r="142" spans="1:5" x14ac:dyDescent="0.2">
      <c r="A142" s="109">
        <v>5244</v>
      </c>
      <c r="B142" s="106" t="s">
        <v>452</v>
      </c>
      <c r="C142" s="110">
        <v>673713.05</v>
      </c>
      <c r="D142" s="112">
        <f t="shared" si="0"/>
        <v>5.8258634547171187E-3</v>
      </c>
      <c r="E142" s="111"/>
    </row>
    <row r="143" spans="1:5" x14ac:dyDescent="0.2">
      <c r="A143" s="109">
        <v>5250</v>
      </c>
      <c r="B143" s="106" t="s">
        <v>393</v>
      </c>
      <c r="C143" s="110">
        <f>SUM(C144:C146)</f>
        <v>0</v>
      </c>
      <c r="D143" s="112">
        <f t="shared" si="0"/>
        <v>0</v>
      </c>
      <c r="E143" s="111"/>
    </row>
    <row r="144" spans="1:5" x14ac:dyDescent="0.2">
      <c r="A144" s="109">
        <v>5251</v>
      </c>
      <c r="B144" s="106" t="s">
        <v>453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454</v>
      </c>
      <c r="C145" s="110">
        <v>0</v>
      </c>
      <c r="D145" s="112">
        <f t="shared" si="0"/>
        <v>0</v>
      </c>
      <c r="E145" s="111"/>
    </row>
    <row r="146" spans="1:5" x14ac:dyDescent="0.2">
      <c r="A146" s="109">
        <v>5259</v>
      </c>
      <c r="B146" s="106" t="s">
        <v>455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456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457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458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459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460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461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462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463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464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465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466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467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468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469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470</v>
      </c>
      <c r="C161" s="110">
        <f>C162+C165+C168</f>
        <v>56000</v>
      </c>
      <c r="D161" s="112">
        <f t="shared" si="0"/>
        <v>4.8425416943334945E-4</v>
      </c>
      <c r="E161" s="111"/>
    </row>
    <row r="162" spans="1:5" x14ac:dyDescent="0.2">
      <c r="A162" s="109">
        <v>5310</v>
      </c>
      <c r="B162" s="106" t="s">
        <v>386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471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472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387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473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474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388</v>
      </c>
      <c r="C168" s="110">
        <f>SUM(C169:C170)</f>
        <v>56000</v>
      </c>
      <c r="D168" s="112">
        <f t="shared" si="1"/>
        <v>4.8425416943334945E-4</v>
      </c>
      <c r="E168" s="111"/>
    </row>
    <row r="169" spans="1:5" x14ac:dyDescent="0.2">
      <c r="A169" s="109">
        <v>5331</v>
      </c>
      <c r="B169" s="106" t="s">
        <v>475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476</v>
      </c>
      <c r="C170" s="110">
        <v>56000</v>
      </c>
      <c r="D170" s="112">
        <f t="shared" si="1"/>
        <v>4.8425416943334945E-4</v>
      </c>
      <c r="E170" s="111"/>
    </row>
    <row r="171" spans="1:5" x14ac:dyDescent="0.2">
      <c r="A171" s="109">
        <v>5400</v>
      </c>
      <c r="B171" s="106" t="s">
        <v>477</v>
      </c>
      <c r="C171" s="110">
        <f>C172+C175+C178+C181+C183</f>
        <v>942728.75</v>
      </c>
      <c r="D171" s="112">
        <f t="shared" si="1"/>
        <v>8.152148711289102E-3</v>
      </c>
      <c r="E171" s="111"/>
    </row>
    <row r="172" spans="1:5" x14ac:dyDescent="0.2">
      <c r="A172" s="109">
        <v>5410</v>
      </c>
      <c r="B172" s="106" t="s">
        <v>478</v>
      </c>
      <c r="C172" s="110">
        <f>SUM(C173:C174)</f>
        <v>942728.75</v>
      </c>
      <c r="D172" s="112">
        <f t="shared" si="1"/>
        <v>8.152148711289102E-3</v>
      </c>
      <c r="E172" s="111"/>
    </row>
    <row r="173" spans="1:5" x14ac:dyDescent="0.2">
      <c r="A173" s="109">
        <v>5411</v>
      </c>
      <c r="B173" s="106" t="s">
        <v>479</v>
      </c>
      <c r="C173" s="110">
        <v>942728.75</v>
      </c>
      <c r="D173" s="112">
        <f t="shared" si="1"/>
        <v>8.152148711289102E-3</v>
      </c>
      <c r="E173" s="111"/>
    </row>
    <row r="174" spans="1:5" x14ac:dyDescent="0.2">
      <c r="A174" s="109">
        <v>5412</v>
      </c>
      <c r="B174" s="106" t="s">
        <v>480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481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482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483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484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485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486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487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487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488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489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490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491</v>
      </c>
      <c r="C186" s="110">
        <f>C187+C196+C199+C205+C207</f>
        <v>0</v>
      </c>
      <c r="D186" s="112">
        <f t="shared" si="1"/>
        <v>0</v>
      </c>
      <c r="E186" s="111"/>
    </row>
    <row r="187" spans="1:5" x14ac:dyDescent="0.2">
      <c r="A187" s="109">
        <v>5510</v>
      </c>
      <c r="B187" s="106" t="s">
        <v>492</v>
      </c>
      <c r="C187" s="110">
        <f>SUM(C188:C195)</f>
        <v>0</v>
      </c>
      <c r="D187" s="112">
        <f t="shared" si="1"/>
        <v>0</v>
      </c>
      <c r="E187" s="111"/>
    </row>
    <row r="188" spans="1:5" x14ac:dyDescent="0.2">
      <c r="A188" s="109">
        <v>5511</v>
      </c>
      <c r="B188" s="106" t="s">
        <v>493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494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495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496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497</v>
      </c>
      <c r="C192" s="110">
        <v>0</v>
      </c>
      <c r="D192" s="112">
        <f t="shared" si="1"/>
        <v>0</v>
      </c>
      <c r="E192" s="111"/>
    </row>
    <row r="193" spans="1:5" x14ac:dyDescent="0.2">
      <c r="A193" s="109">
        <v>5516</v>
      </c>
      <c r="B193" s="106" t="s">
        <v>498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499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123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122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500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501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502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503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504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505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506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507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508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508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509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509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510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511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512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513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579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515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408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516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580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517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121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518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519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235</v>
      </c>
      <c r="B2" s="52" t="s">
        <v>87</v>
      </c>
    </row>
    <row r="3" spans="1:2" x14ac:dyDescent="0.2">
      <c r="A3" s="65"/>
      <c r="B3" s="7"/>
    </row>
    <row r="4" spans="1:2" ht="14.1" customHeight="1" x14ac:dyDescent="0.2">
      <c r="A4" s="63" t="s">
        <v>117</v>
      </c>
      <c r="B4" s="56" t="s">
        <v>120</v>
      </c>
    </row>
    <row r="5" spans="1:2" ht="14.1" customHeight="1" x14ac:dyDescent="0.2">
      <c r="A5" s="65"/>
      <c r="B5" s="56" t="s">
        <v>88</v>
      </c>
    </row>
    <row r="6" spans="1:2" ht="14.1" customHeight="1" x14ac:dyDescent="0.2">
      <c r="A6" s="65"/>
      <c r="B6" s="56" t="s">
        <v>191</v>
      </c>
    </row>
    <row r="7" spans="1:2" ht="14.1" customHeight="1" x14ac:dyDescent="0.2">
      <c r="A7" s="65"/>
      <c r="B7" s="57" t="s">
        <v>102</v>
      </c>
    </row>
    <row r="8" spans="1:2" x14ac:dyDescent="0.2">
      <c r="A8" s="65"/>
      <c r="B8" s="5"/>
    </row>
    <row r="9" spans="1:2" ht="15" customHeight="1" x14ac:dyDescent="0.2">
      <c r="A9" s="63" t="s">
        <v>118</v>
      </c>
      <c r="B9" s="53" t="s">
        <v>193</v>
      </c>
    </row>
    <row r="10" spans="1:2" ht="24.95" customHeight="1" x14ac:dyDescent="0.2">
      <c r="A10" s="65"/>
      <c r="B10" s="54" t="s">
        <v>109</v>
      </c>
    </row>
    <row r="11" spans="1:2" ht="15" customHeight="1" x14ac:dyDescent="0.2">
      <c r="A11" s="65"/>
      <c r="B11" s="66" t="s">
        <v>102</v>
      </c>
    </row>
    <row r="12" spans="1:2" x14ac:dyDescent="0.2">
      <c r="A12" s="65"/>
      <c r="B12" s="67"/>
    </row>
    <row r="13" spans="1:2" ht="15" customHeight="1" x14ac:dyDescent="0.2">
      <c r="A13" s="63" t="s">
        <v>119</v>
      </c>
      <c r="B13" s="45" t="s">
        <v>110</v>
      </c>
    </row>
    <row r="14" spans="1:2" ht="15" customHeight="1" x14ac:dyDescent="0.2">
      <c r="A14" s="65"/>
      <c r="B14" s="45" t="s">
        <v>111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4" sqref="A4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0" t="s">
        <v>647</v>
      </c>
      <c r="B1" s="170"/>
      <c r="C1" s="170"/>
      <c r="D1" s="82" t="s">
        <v>241</v>
      </c>
      <c r="E1" s="83">
        <v>2020</v>
      </c>
    </row>
    <row r="2" spans="1:5" ht="18.95" customHeight="1" x14ac:dyDescent="0.2">
      <c r="A2" s="170" t="s">
        <v>520</v>
      </c>
      <c r="B2" s="170"/>
      <c r="C2" s="170"/>
      <c r="D2" s="82" t="s">
        <v>243</v>
      </c>
      <c r="E2" s="83" t="str">
        <f>ESF!H2</f>
        <v>Trimestral</v>
      </c>
    </row>
    <row r="3" spans="1:5" ht="18.95" customHeight="1" x14ac:dyDescent="0.2">
      <c r="A3" s="170" t="s">
        <v>648</v>
      </c>
      <c r="B3" s="170"/>
      <c r="C3" s="170"/>
      <c r="D3" s="82" t="s">
        <v>245</v>
      </c>
      <c r="E3" s="83">
        <f>ESF!H3</f>
        <v>1</v>
      </c>
    </row>
    <row r="5" spans="1:5" x14ac:dyDescent="0.2">
      <c r="A5" s="85" t="s">
        <v>246</v>
      </c>
      <c r="B5" s="86"/>
      <c r="C5" s="86"/>
      <c r="D5" s="86"/>
      <c r="E5" s="86"/>
    </row>
    <row r="6" spans="1:5" x14ac:dyDescent="0.2">
      <c r="A6" s="86" t="s">
        <v>219</v>
      </c>
      <c r="B6" s="86"/>
      <c r="C6" s="86"/>
      <c r="D6" s="86"/>
      <c r="E6" s="86"/>
    </row>
    <row r="7" spans="1:5" x14ac:dyDescent="0.2">
      <c r="A7" s="87" t="s">
        <v>189</v>
      </c>
      <c r="B7" s="87" t="s">
        <v>186</v>
      </c>
      <c r="C7" s="87" t="s">
        <v>187</v>
      </c>
      <c r="D7" s="87" t="s">
        <v>188</v>
      </c>
      <c r="E7" s="87" t="s">
        <v>190</v>
      </c>
    </row>
    <row r="8" spans="1:5" x14ac:dyDescent="0.2">
      <c r="A8" s="88">
        <v>3110</v>
      </c>
      <c r="B8" s="84" t="s">
        <v>387</v>
      </c>
      <c r="C8" s="89">
        <v>786004034.75</v>
      </c>
    </row>
    <row r="9" spans="1:5" x14ac:dyDescent="0.2">
      <c r="A9" s="88">
        <v>3120</v>
      </c>
      <c r="B9" s="84" t="s">
        <v>521</v>
      </c>
      <c r="C9" s="89">
        <v>1618623.99</v>
      </c>
    </row>
    <row r="10" spans="1:5" x14ac:dyDescent="0.2">
      <c r="A10" s="88">
        <v>3130</v>
      </c>
      <c r="B10" s="84" t="s">
        <v>522</v>
      </c>
      <c r="C10" s="89">
        <v>0</v>
      </c>
    </row>
    <row r="12" spans="1:5" x14ac:dyDescent="0.2">
      <c r="A12" s="86" t="s">
        <v>221</v>
      </c>
      <c r="B12" s="86"/>
      <c r="C12" s="86"/>
      <c r="D12" s="86"/>
      <c r="E12" s="86"/>
    </row>
    <row r="13" spans="1:5" x14ac:dyDescent="0.2">
      <c r="A13" s="87" t="s">
        <v>189</v>
      </c>
      <c r="B13" s="87" t="s">
        <v>186</v>
      </c>
      <c r="C13" s="87" t="s">
        <v>187</v>
      </c>
      <c r="D13" s="87" t="s">
        <v>523</v>
      </c>
      <c r="E13" s="87"/>
    </row>
    <row r="14" spans="1:5" x14ac:dyDescent="0.2">
      <c r="A14" s="88">
        <v>3210</v>
      </c>
      <c r="B14" s="84" t="s">
        <v>524</v>
      </c>
      <c r="C14" s="89">
        <v>105159365.69</v>
      </c>
    </row>
    <row r="15" spans="1:5" x14ac:dyDescent="0.2">
      <c r="A15" s="88">
        <v>3220</v>
      </c>
      <c r="B15" s="84" t="s">
        <v>525</v>
      </c>
      <c r="C15" s="89">
        <v>48632236.57</v>
      </c>
    </row>
    <row r="16" spans="1:5" x14ac:dyDescent="0.2">
      <c r="A16" s="88">
        <v>3230</v>
      </c>
      <c r="B16" s="84" t="s">
        <v>526</v>
      </c>
      <c r="C16" s="89">
        <f>SUM(C17:C20)</f>
        <v>0</v>
      </c>
    </row>
    <row r="17" spans="1:3" x14ac:dyDescent="0.2">
      <c r="A17" s="88">
        <v>3231</v>
      </c>
      <c r="B17" s="84" t="s">
        <v>527</v>
      </c>
      <c r="C17" s="89">
        <v>0</v>
      </c>
    </row>
    <row r="18" spans="1:3" x14ac:dyDescent="0.2">
      <c r="A18" s="88">
        <v>3232</v>
      </c>
      <c r="B18" s="84" t="s">
        <v>528</v>
      </c>
      <c r="C18" s="89">
        <v>0</v>
      </c>
    </row>
    <row r="19" spans="1:3" x14ac:dyDescent="0.2">
      <c r="A19" s="88">
        <v>3233</v>
      </c>
      <c r="B19" s="84" t="s">
        <v>529</v>
      </c>
      <c r="C19" s="89">
        <v>0</v>
      </c>
    </row>
    <row r="20" spans="1:3" x14ac:dyDescent="0.2">
      <c r="A20" s="88">
        <v>3239</v>
      </c>
      <c r="B20" s="84" t="s">
        <v>530</v>
      </c>
      <c r="C20" s="89">
        <v>0</v>
      </c>
    </row>
    <row r="21" spans="1:3" x14ac:dyDescent="0.2">
      <c r="A21" s="88">
        <v>3240</v>
      </c>
      <c r="B21" s="84" t="s">
        <v>531</v>
      </c>
      <c r="C21" s="89">
        <f>SUM(C22:C24)</f>
        <v>0</v>
      </c>
    </row>
    <row r="22" spans="1:3" x14ac:dyDescent="0.2">
      <c r="A22" s="88">
        <v>3241</v>
      </c>
      <c r="B22" s="84" t="s">
        <v>532</v>
      </c>
      <c r="C22" s="89">
        <v>0</v>
      </c>
    </row>
    <row r="23" spans="1:3" x14ac:dyDescent="0.2">
      <c r="A23" s="88">
        <v>3242</v>
      </c>
      <c r="B23" s="84" t="s">
        <v>533</v>
      </c>
      <c r="C23" s="89">
        <v>0</v>
      </c>
    </row>
    <row r="24" spans="1:3" x14ac:dyDescent="0.2">
      <c r="A24" s="88">
        <v>3243</v>
      </c>
      <c r="B24" s="84" t="s">
        <v>534</v>
      </c>
      <c r="C24" s="89">
        <v>0</v>
      </c>
    </row>
    <row r="25" spans="1:3" x14ac:dyDescent="0.2">
      <c r="A25" s="88">
        <v>3250</v>
      </c>
      <c r="B25" s="84" t="s">
        <v>535</v>
      </c>
      <c r="C25" s="89">
        <f>SUM(C26:C27)</f>
        <v>0</v>
      </c>
    </row>
    <row r="26" spans="1:3" x14ac:dyDescent="0.2">
      <c r="A26" s="88">
        <v>3251</v>
      </c>
      <c r="B26" s="84" t="s">
        <v>536</v>
      </c>
      <c r="C26" s="89">
        <v>0</v>
      </c>
    </row>
    <row r="27" spans="1:3" x14ac:dyDescent="0.2">
      <c r="A27" s="88">
        <v>3252</v>
      </c>
      <c r="B27" s="84" t="s">
        <v>537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235</v>
      </c>
      <c r="B2" s="52" t="s">
        <v>87</v>
      </c>
    </row>
    <row r="3" spans="1:2" x14ac:dyDescent="0.2">
      <c r="B3" s="32"/>
    </row>
    <row r="4" spans="1:2" ht="15" customHeight="1" x14ac:dyDescent="0.2">
      <c r="A4" s="63" t="s">
        <v>23</v>
      </c>
      <c r="B4" s="56" t="s">
        <v>120</v>
      </c>
    </row>
    <row r="5" spans="1:2" ht="15" customHeight="1" x14ac:dyDescent="0.2">
      <c r="A5" s="63" t="s">
        <v>25</v>
      </c>
      <c r="B5" s="56" t="s">
        <v>88</v>
      </c>
    </row>
    <row r="6" spans="1:2" ht="15" customHeight="1" x14ac:dyDescent="0.2">
      <c r="B6" s="56" t="s">
        <v>220</v>
      </c>
    </row>
    <row r="7" spans="1:2" ht="15" customHeight="1" x14ac:dyDescent="0.2">
      <c r="B7" s="56" t="s">
        <v>112</v>
      </c>
    </row>
    <row r="8" spans="1:2" ht="15" customHeight="1" x14ac:dyDescent="0.2">
      <c r="B8" s="57" t="s">
        <v>113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2" workbookViewId="0">
      <selection activeCell="C46" sqref="C46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0" t="s">
        <v>647</v>
      </c>
      <c r="B1" s="170"/>
      <c r="C1" s="170"/>
      <c r="D1" s="82" t="s">
        <v>241</v>
      </c>
      <c r="E1" s="83">
        <v>2020</v>
      </c>
    </row>
    <row r="2" spans="1:5" s="90" customFormat="1" ht="18.95" customHeight="1" x14ac:dyDescent="0.25">
      <c r="A2" s="170" t="s">
        <v>538</v>
      </c>
      <c r="B2" s="170"/>
      <c r="C2" s="170"/>
      <c r="D2" s="82" t="s">
        <v>243</v>
      </c>
      <c r="E2" s="83" t="str">
        <f>ESF!H2</f>
        <v>Trimestral</v>
      </c>
    </row>
    <row r="3" spans="1:5" s="90" customFormat="1" ht="18.95" customHeight="1" x14ac:dyDescent="0.25">
      <c r="A3" s="170" t="s">
        <v>648</v>
      </c>
      <c r="B3" s="170"/>
      <c r="C3" s="170"/>
      <c r="D3" s="82" t="s">
        <v>245</v>
      </c>
      <c r="E3" s="83">
        <f>ESF!H3</f>
        <v>1</v>
      </c>
    </row>
    <row r="4" spans="1:5" x14ac:dyDescent="0.2">
      <c r="A4" s="85" t="s">
        <v>246</v>
      </c>
      <c r="B4" s="86"/>
      <c r="C4" s="86"/>
      <c r="D4" s="86"/>
      <c r="E4" s="86"/>
    </row>
    <row r="6" spans="1:5" x14ac:dyDescent="0.2">
      <c r="A6" s="86" t="s">
        <v>222</v>
      </c>
      <c r="B6" s="86"/>
      <c r="C6" s="86"/>
      <c r="D6" s="86"/>
      <c r="E6" s="86"/>
    </row>
    <row r="7" spans="1:5" x14ac:dyDescent="0.2">
      <c r="A7" s="87" t="s">
        <v>189</v>
      </c>
      <c r="B7" s="87" t="s">
        <v>186</v>
      </c>
      <c r="C7" s="87" t="s">
        <v>224</v>
      </c>
      <c r="D7" s="87" t="s">
        <v>225</v>
      </c>
      <c r="E7" s="87"/>
    </row>
    <row r="8" spans="1:5" x14ac:dyDescent="0.2">
      <c r="A8" s="88">
        <v>1111</v>
      </c>
      <c r="B8" s="84" t="s">
        <v>539</v>
      </c>
      <c r="C8" s="89">
        <v>0</v>
      </c>
      <c r="D8" s="89">
        <v>0</v>
      </c>
    </row>
    <row r="9" spans="1:5" x14ac:dyDescent="0.2">
      <c r="A9" s="88">
        <v>1112</v>
      </c>
      <c r="B9" s="84" t="s">
        <v>540</v>
      </c>
      <c r="C9" s="89">
        <v>51919375.960000001</v>
      </c>
      <c r="D9" s="89">
        <v>9670699.4199999999</v>
      </c>
    </row>
    <row r="10" spans="1:5" x14ac:dyDescent="0.2">
      <c r="A10" s="88">
        <v>1113</v>
      </c>
      <c r="B10" s="84" t="s">
        <v>541</v>
      </c>
      <c r="C10" s="89">
        <v>0</v>
      </c>
      <c r="D10" s="89">
        <v>0</v>
      </c>
    </row>
    <row r="11" spans="1:5" x14ac:dyDescent="0.2">
      <c r="A11" s="88">
        <v>1114</v>
      </c>
      <c r="B11" s="84" t="s">
        <v>247</v>
      </c>
      <c r="C11" s="89">
        <v>18410977.280000001</v>
      </c>
      <c r="D11" s="89">
        <v>20675771.780000001</v>
      </c>
    </row>
    <row r="12" spans="1:5" x14ac:dyDescent="0.2">
      <c r="A12" s="88">
        <v>1115</v>
      </c>
      <c r="B12" s="84" t="s">
        <v>248</v>
      </c>
      <c r="C12" s="89">
        <v>-137020.18</v>
      </c>
      <c r="D12" s="89">
        <v>829063.96</v>
      </c>
    </row>
    <row r="13" spans="1:5" x14ac:dyDescent="0.2">
      <c r="A13" s="88">
        <v>1116</v>
      </c>
      <c r="B13" s="84" t="s">
        <v>542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543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544</v>
      </c>
      <c r="C15" s="89">
        <f>SUM(C8:C14)</f>
        <v>70193333.060000002</v>
      </c>
      <c r="D15" s="89">
        <f>SUM(D8:D14)</f>
        <v>31175535.160000004</v>
      </c>
    </row>
    <row r="18" spans="1:5" x14ac:dyDescent="0.2">
      <c r="A18" s="86" t="s">
        <v>223</v>
      </c>
      <c r="B18" s="86"/>
      <c r="C18" s="86"/>
      <c r="D18" s="86"/>
      <c r="E18" s="86"/>
    </row>
    <row r="19" spans="1:5" x14ac:dyDescent="0.2">
      <c r="A19" s="87" t="s">
        <v>189</v>
      </c>
      <c r="B19" s="87" t="s">
        <v>186</v>
      </c>
      <c r="C19" s="87" t="s">
        <v>187</v>
      </c>
      <c r="D19" s="87" t="s">
        <v>545</v>
      </c>
      <c r="E19" s="87" t="s">
        <v>226</v>
      </c>
    </row>
    <row r="20" spans="1:5" x14ac:dyDescent="0.2">
      <c r="A20" s="88">
        <v>1230</v>
      </c>
      <c r="B20" s="84" t="s">
        <v>280</v>
      </c>
      <c r="C20" s="89">
        <f>SUM(C21:C27)</f>
        <v>828675284.73000002</v>
      </c>
    </row>
    <row r="21" spans="1:5" x14ac:dyDescent="0.2">
      <c r="A21" s="88">
        <v>1231</v>
      </c>
      <c r="B21" s="84" t="s">
        <v>281</v>
      </c>
      <c r="C21" s="89">
        <v>736819520.20000005</v>
      </c>
    </row>
    <row r="22" spans="1:5" x14ac:dyDescent="0.2">
      <c r="A22" s="88">
        <v>1232</v>
      </c>
      <c r="B22" s="84" t="s">
        <v>282</v>
      </c>
      <c r="C22" s="89">
        <v>0</v>
      </c>
    </row>
    <row r="23" spans="1:5" x14ac:dyDescent="0.2">
      <c r="A23" s="88">
        <v>1233</v>
      </c>
      <c r="B23" s="84" t="s">
        <v>283</v>
      </c>
      <c r="C23" s="89">
        <v>10268999.029999999</v>
      </c>
    </row>
    <row r="24" spans="1:5" x14ac:dyDescent="0.2">
      <c r="A24" s="88">
        <v>1234</v>
      </c>
      <c r="B24" s="84" t="s">
        <v>284</v>
      </c>
      <c r="C24" s="89">
        <v>0</v>
      </c>
    </row>
    <row r="25" spans="1:5" x14ac:dyDescent="0.2">
      <c r="A25" s="88">
        <v>1235</v>
      </c>
      <c r="B25" s="84" t="s">
        <v>285</v>
      </c>
      <c r="C25" s="89">
        <v>71586765.5</v>
      </c>
    </row>
    <row r="26" spans="1:5" x14ac:dyDescent="0.2">
      <c r="A26" s="88">
        <v>1236</v>
      </c>
      <c r="B26" s="84" t="s">
        <v>286</v>
      </c>
      <c r="C26" s="89">
        <v>10000000</v>
      </c>
    </row>
    <row r="27" spans="1:5" x14ac:dyDescent="0.2">
      <c r="A27" s="88">
        <v>1239</v>
      </c>
      <c r="B27" s="84" t="s">
        <v>287</v>
      </c>
      <c r="C27" s="89">
        <v>0</v>
      </c>
    </row>
    <row r="28" spans="1:5" x14ac:dyDescent="0.2">
      <c r="A28" s="88">
        <v>1240</v>
      </c>
      <c r="B28" s="84" t="s">
        <v>288</v>
      </c>
      <c r="C28" s="89">
        <f>SUM(C29:C36)</f>
        <v>108674999.58</v>
      </c>
    </row>
    <row r="29" spans="1:5" x14ac:dyDescent="0.2">
      <c r="A29" s="88">
        <v>1241</v>
      </c>
      <c r="B29" s="84" t="s">
        <v>289</v>
      </c>
      <c r="C29" s="89">
        <v>23409601.870000001</v>
      </c>
    </row>
    <row r="30" spans="1:5" x14ac:dyDescent="0.2">
      <c r="A30" s="88">
        <v>1242</v>
      </c>
      <c r="B30" s="84" t="s">
        <v>290</v>
      </c>
      <c r="C30" s="89">
        <v>3031737.74</v>
      </c>
    </row>
    <row r="31" spans="1:5" x14ac:dyDescent="0.2">
      <c r="A31" s="88">
        <v>1243</v>
      </c>
      <c r="B31" s="84" t="s">
        <v>291</v>
      </c>
      <c r="C31" s="89">
        <v>395320.88</v>
      </c>
    </row>
    <row r="32" spans="1:5" x14ac:dyDescent="0.2">
      <c r="A32" s="88">
        <v>1244</v>
      </c>
      <c r="B32" s="84" t="s">
        <v>292</v>
      </c>
      <c r="C32" s="89">
        <v>55759736.700000003</v>
      </c>
    </row>
    <row r="33" spans="1:5" x14ac:dyDescent="0.2">
      <c r="A33" s="88">
        <v>1245</v>
      </c>
      <c r="B33" s="84" t="s">
        <v>293</v>
      </c>
      <c r="C33" s="89">
        <v>9436097.9000000004</v>
      </c>
    </row>
    <row r="34" spans="1:5" x14ac:dyDescent="0.2">
      <c r="A34" s="88">
        <v>1246</v>
      </c>
      <c r="B34" s="84" t="s">
        <v>294</v>
      </c>
      <c r="C34" s="89">
        <v>16642504.49</v>
      </c>
    </row>
    <row r="35" spans="1:5" x14ac:dyDescent="0.2">
      <c r="A35" s="88">
        <v>1247</v>
      </c>
      <c r="B35" s="84" t="s">
        <v>295</v>
      </c>
      <c r="C35" s="89">
        <v>0</v>
      </c>
    </row>
    <row r="36" spans="1:5" x14ac:dyDescent="0.2">
      <c r="A36" s="88">
        <v>1248</v>
      </c>
      <c r="B36" s="84" t="s">
        <v>296</v>
      </c>
      <c r="C36" s="89">
        <v>0</v>
      </c>
    </row>
    <row r="37" spans="1:5" x14ac:dyDescent="0.2">
      <c r="A37" s="88">
        <v>1250</v>
      </c>
      <c r="B37" s="84" t="s">
        <v>298</v>
      </c>
      <c r="C37" s="89">
        <f>SUM(C38:C42)</f>
        <v>5780110.4199999999</v>
      </c>
    </row>
    <row r="38" spans="1:5" x14ac:dyDescent="0.2">
      <c r="A38" s="88">
        <v>1251</v>
      </c>
      <c r="B38" s="84" t="s">
        <v>299</v>
      </c>
      <c r="C38" s="89">
        <v>3264988.52</v>
      </c>
    </row>
    <row r="39" spans="1:5" x14ac:dyDescent="0.2">
      <c r="A39" s="88">
        <v>1252</v>
      </c>
      <c r="B39" s="84" t="s">
        <v>300</v>
      </c>
      <c r="C39" s="89">
        <v>0</v>
      </c>
    </row>
    <row r="40" spans="1:5" x14ac:dyDescent="0.2">
      <c r="A40" s="88">
        <v>1253</v>
      </c>
      <c r="B40" s="84" t="s">
        <v>301</v>
      </c>
      <c r="C40" s="89">
        <v>0</v>
      </c>
    </row>
    <row r="41" spans="1:5" x14ac:dyDescent="0.2">
      <c r="A41" s="88">
        <v>1254</v>
      </c>
      <c r="B41" s="84" t="s">
        <v>302</v>
      </c>
      <c r="C41" s="89">
        <v>2515121.9</v>
      </c>
    </row>
    <row r="42" spans="1:5" x14ac:dyDescent="0.2">
      <c r="A42" s="88">
        <v>1259</v>
      </c>
      <c r="B42" s="84" t="s">
        <v>303</v>
      </c>
      <c r="C42" s="89">
        <v>0</v>
      </c>
    </row>
    <row r="44" spans="1:5" x14ac:dyDescent="0.2">
      <c r="A44" s="86" t="s">
        <v>231</v>
      </c>
      <c r="B44" s="86"/>
      <c r="C44" s="86"/>
      <c r="D44" s="86"/>
      <c r="E44" s="86"/>
    </row>
    <row r="45" spans="1:5" x14ac:dyDescent="0.2">
      <c r="A45" s="87" t="s">
        <v>189</v>
      </c>
      <c r="B45" s="87" t="s">
        <v>186</v>
      </c>
      <c r="C45" s="87" t="s">
        <v>655</v>
      </c>
      <c r="D45" s="87" t="s">
        <v>225</v>
      </c>
      <c r="E45" s="87"/>
    </row>
    <row r="46" spans="1:5" x14ac:dyDescent="0.2">
      <c r="A46" s="88">
        <v>5500</v>
      </c>
      <c r="B46" s="84" t="s">
        <v>491</v>
      </c>
      <c r="C46" s="89">
        <f>C47+C56+C59+C65+C67+C69</f>
        <v>0</v>
      </c>
      <c r="D46" s="89">
        <f>D47+D56+D59+D65+D67+D69</f>
        <v>0</v>
      </c>
    </row>
    <row r="47" spans="1:5" x14ac:dyDescent="0.2">
      <c r="A47" s="88">
        <v>5510</v>
      </c>
      <c r="B47" s="84" t="s">
        <v>492</v>
      </c>
      <c r="C47" s="89">
        <f>SUM(C48:C55)</f>
        <v>0</v>
      </c>
      <c r="D47" s="89">
        <f>SUM(D48:D55)</f>
        <v>0</v>
      </c>
    </row>
    <row r="48" spans="1:5" x14ac:dyDescent="0.2">
      <c r="A48" s="88">
        <v>5511</v>
      </c>
      <c r="B48" s="84" t="s">
        <v>493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494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495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496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497</v>
      </c>
      <c r="C52" s="89">
        <v>0</v>
      </c>
      <c r="D52" s="89">
        <v>0</v>
      </c>
    </row>
    <row r="53" spans="1:4" x14ac:dyDescent="0.2">
      <c r="A53" s="88">
        <v>5516</v>
      </c>
      <c r="B53" s="84" t="s">
        <v>498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499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123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122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500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501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502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503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504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505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506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507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508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508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509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509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510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511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512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513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514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515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408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516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517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121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518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519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235</v>
      </c>
      <c r="B2" s="52" t="s">
        <v>87</v>
      </c>
    </row>
    <row r="3" spans="1:2" x14ac:dyDescent="0.2">
      <c r="B3" s="7"/>
    </row>
    <row r="4" spans="1:2" ht="14.1" customHeight="1" x14ac:dyDescent="0.2">
      <c r="A4" s="63" t="s">
        <v>27</v>
      </c>
      <c r="B4" s="56" t="s">
        <v>120</v>
      </c>
    </row>
    <row r="5" spans="1:2" ht="14.1" customHeight="1" x14ac:dyDescent="0.2">
      <c r="B5" s="56" t="s">
        <v>88</v>
      </c>
    </row>
    <row r="6" spans="1:2" ht="14.1" customHeight="1" x14ac:dyDescent="0.2">
      <c r="B6" s="56" t="s">
        <v>194</v>
      </c>
    </row>
    <row r="7" spans="1:2" ht="14.1" customHeight="1" x14ac:dyDescent="0.2">
      <c r="B7" s="56" t="s">
        <v>196</v>
      </c>
    </row>
    <row r="8" spans="1:2" ht="14.1" customHeight="1" x14ac:dyDescent="0.2">
      <c r="B8" s="56" t="s">
        <v>101</v>
      </c>
    </row>
    <row r="9" spans="1:2" x14ac:dyDescent="0.2">
      <c r="B9" s="5"/>
    </row>
    <row r="10" spans="1:2" ht="15" customHeight="1" x14ac:dyDescent="0.2">
      <c r="A10" s="63" t="s">
        <v>29</v>
      </c>
      <c r="B10" s="53" t="s">
        <v>195</v>
      </c>
    </row>
    <row r="11" spans="1:2" ht="15" customHeight="1" x14ac:dyDescent="0.2">
      <c r="B11" s="53" t="s">
        <v>114</v>
      </c>
    </row>
    <row r="12" spans="1:2" ht="15" customHeight="1" x14ac:dyDescent="0.2">
      <c r="B12" s="68" t="s">
        <v>240</v>
      </c>
    </row>
    <row r="13" spans="1:2" x14ac:dyDescent="0.2">
      <c r="B13" s="67"/>
    </row>
    <row r="14" spans="1:2" ht="15" customHeight="1" x14ac:dyDescent="0.2">
      <c r="A14" s="63" t="s">
        <v>115</v>
      </c>
      <c r="B14" s="56" t="s">
        <v>194</v>
      </c>
    </row>
    <row r="15" spans="1:2" ht="15" customHeight="1" x14ac:dyDescent="0.2">
      <c r="B15" s="56" t="s">
        <v>196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2020-04-30T19:52:22Z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