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\2020\1TRIM\"/>
    </mc:Choice>
  </mc:AlternateContent>
  <bookViews>
    <workbookView xWindow="0" yWindow="0" windowWidth="21600" windowHeight="9030"/>
  </bookViews>
  <sheets>
    <sheet name="PPI" sheetId="1" r:id="rId1"/>
    <sheet name="Instructivo_PPI" sheetId="4" r:id="rId2"/>
  </sheets>
  <definedNames>
    <definedName name="_xlnm._FilterDatabase" localSheetId="0" hidden="1">PPI!$A$3:$N$20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76" i="1" l="1"/>
  <c r="M76" i="1"/>
  <c r="L76" i="1"/>
  <c r="K76" i="1"/>
  <c r="N74" i="1"/>
  <c r="M74" i="1"/>
  <c r="L74" i="1"/>
  <c r="K74" i="1"/>
  <c r="N72" i="1"/>
  <c r="M72" i="1"/>
  <c r="L72" i="1"/>
  <c r="K72" i="1"/>
  <c r="N70" i="1"/>
  <c r="M70" i="1"/>
  <c r="L70" i="1"/>
  <c r="K70" i="1"/>
  <c r="N68" i="1"/>
  <c r="M68" i="1"/>
  <c r="L68" i="1"/>
  <c r="K68" i="1"/>
  <c r="N66" i="1"/>
  <c r="M66" i="1"/>
  <c r="L66" i="1"/>
  <c r="K66" i="1"/>
  <c r="N64" i="1"/>
  <c r="M64" i="1"/>
  <c r="L64" i="1"/>
  <c r="K64" i="1"/>
  <c r="N62" i="1"/>
  <c r="M62" i="1"/>
  <c r="L62" i="1"/>
  <c r="K62" i="1"/>
  <c r="N60" i="1"/>
  <c r="M60" i="1"/>
  <c r="L60" i="1"/>
  <c r="K60" i="1"/>
  <c r="N58" i="1"/>
  <c r="M58" i="1"/>
  <c r="L58" i="1"/>
  <c r="K58" i="1"/>
  <c r="N56" i="1"/>
  <c r="M56" i="1"/>
  <c r="L56" i="1"/>
  <c r="K56" i="1"/>
  <c r="N54" i="1"/>
  <c r="M54" i="1"/>
  <c r="L54" i="1"/>
  <c r="K54" i="1"/>
  <c r="N52" i="1"/>
  <c r="M52" i="1"/>
  <c r="L52" i="1"/>
  <c r="K52" i="1"/>
  <c r="N50" i="1"/>
  <c r="M50" i="1"/>
  <c r="L50" i="1"/>
  <c r="K50" i="1"/>
  <c r="N48" i="1"/>
  <c r="M48" i="1"/>
  <c r="L48" i="1"/>
  <c r="K48" i="1"/>
  <c r="N46" i="1"/>
  <c r="M46" i="1"/>
  <c r="L46" i="1"/>
  <c r="K46" i="1"/>
  <c r="N44" i="1"/>
  <c r="M44" i="1"/>
  <c r="L44" i="1"/>
  <c r="K44" i="1"/>
  <c r="N42" i="1"/>
  <c r="M42" i="1"/>
  <c r="L42" i="1"/>
  <c r="K42" i="1"/>
  <c r="N40" i="1"/>
  <c r="M40" i="1"/>
  <c r="L40" i="1"/>
  <c r="K40" i="1"/>
  <c r="N38" i="1"/>
  <c r="M38" i="1"/>
  <c r="L38" i="1"/>
  <c r="K38" i="1"/>
  <c r="N36" i="1"/>
  <c r="M36" i="1"/>
  <c r="L36" i="1"/>
  <c r="K36" i="1"/>
  <c r="N34" i="1"/>
  <c r="M34" i="1"/>
  <c r="L34" i="1"/>
  <c r="K34" i="1"/>
  <c r="N32" i="1"/>
  <c r="M32" i="1"/>
  <c r="L32" i="1"/>
  <c r="K32" i="1"/>
  <c r="N30" i="1"/>
  <c r="M30" i="1"/>
  <c r="L30" i="1"/>
  <c r="K30" i="1"/>
  <c r="N28" i="1"/>
  <c r="M28" i="1"/>
  <c r="L28" i="1"/>
  <c r="K28" i="1"/>
  <c r="N26" i="1"/>
  <c r="M26" i="1"/>
  <c r="L26" i="1"/>
  <c r="K26" i="1"/>
  <c r="N24" i="1"/>
  <c r="M24" i="1"/>
  <c r="L24" i="1"/>
  <c r="K24" i="1"/>
  <c r="N22" i="1"/>
  <c r="M22" i="1"/>
  <c r="L22" i="1"/>
  <c r="K22" i="1"/>
  <c r="N20" i="1"/>
  <c r="M20" i="1"/>
  <c r="L20" i="1"/>
  <c r="K20" i="1"/>
  <c r="N18" i="1"/>
  <c r="M18" i="1"/>
  <c r="L18" i="1"/>
  <c r="K18" i="1"/>
  <c r="N16" i="1"/>
  <c r="M16" i="1"/>
  <c r="L16" i="1"/>
  <c r="K16" i="1"/>
  <c r="N14" i="1"/>
  <c r="M14" i="1"/>
  <c r="L14" i="1"/>
  <c r="K14" i="1"/>
  <c r="N12" i="1"/>
  <c r="M12" i="1"/>
  <c r="L12" i="1"/>
  <c r="K12" i="1"/>
  <c r="N10" i="1"/>
  <c r="M10" i="1"/>
  <c r="L10" i="1"/>
  <c r="K10" i="1"/>
  <c r="N8" i="1"/>
  <c r="M8" i="1"/>
  <c r="L8" i="1"/>
  <c r="K8" i="1"/>
  <c r="N6" i="1"/>
  <c r="M6" i="1"/>
  <c r="L6" i="1"/>
  <c r="K6" i="1"/>
  <c r="J4" i="1"/>
  <c r="N4" i="1" s="1"/>
  <c r="I4" i="1"/>
  <c r="H4" i="1"/>
  <c r="M4" i="1" l="1"/>
  <c r="E4" i="1"/>
  <c r="F22" i="1"/>
  <c r="F48" i="1"/>
  <c r="G6" i="1" l="1"/>
  <c r="G4" i="1" s="1"/>
  <c r="L4" i="1" s="1"/>
  <c r="F56" i="1"/>
  <c r="F4" i="1" s="1"/>
  <c r="K4" i="1" l="1"/>
</calcChain>
</file>

<file path=xl/sharedStrings.xml><?xml version="1.0" encoding="utf-8"?>
<sst xmlns="http://schemas.openxmlformats.org/spreadsheetml/2006/main" count="186" uniqueCount="94">
  <si>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</si>
  <si>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</si>
  <si>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</si>
  <si>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</si>
  <si>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</si>
  <si>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</si>
  <si>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</si>
  <si>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</si>
  <si>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</si>
  <si>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</si>
  <si>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</si>
  <si>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</si>
  <si>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</si>
  <si>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</si>
  <si>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</si>
  <si>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</si>
  <si>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</si>
  <si>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Instructivo</t>
  </si>
  <si>
    <t>Restricción:</t>
  </si>
  <si>
    <t>Apegarse al número de columnas.</t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</si>
  <si>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</si>
  <si>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</si>
  <si>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</si>
  <si>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</si>
  <si>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</si>
  <si>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</si>
  <si>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</si>
  <si>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</si>
  <si>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</si>
  <si>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</si>
  <si>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</si>
  <si>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</si>
  <si>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</si>
  <si>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</si>
  <si>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</si>
  <si>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</si>
  <si>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</si>
  <si>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</si>
  <si>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</si>
  <si>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</si>
  <si>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K0175</t>
  </si>
  <si>
    <t>PSBMC 2019</t>
  </si>
  <si>
    <t>CONSTRUCCIÒN DE PTAR EN LAS LOCALIDADES DE GUADALUPE DE RAMALES Y CHIRIPA</t>
  </si>
  <si>
    <t>31111-1101</t>
  </si>
  <si>
    <t>K0176</t>
  </si>
  <si>
    <t>PSBGTO 2019</t>
  </si>
  <si>
    <t>CONSTRUCCION Y REHABILITACION DE RED DE DRENAJE SEXTA ETAPA LA ALDEA</t>
  </si>
  <si>
    <t>AMPLIACION Y REHABILITACION DE DRENAJE SANITARIO Y SISTEMA DE TRATAMIENTO DE AGUAS RESIDUALES, PRIMERA ETAPA EN LA LOC. DE BAJIO DE BONILLAS</t>
  </si>
  <si>
    <t>K0178</t>
  </si>
  <si>
    <t>PEMC 2019</t>
  </si>
  <si>
    <t>PAVIMENTACION DE LA CALLE FRANCISCO HERRERA</t>
  </si>
  <si>
    <t>K0044</t>
  </si>
  <si>
    <t>DRENAJES</t>
  </si>
  <si>
    <t>REHABILITACIÒN DE DRENAJE EN LA COM. MEDRANOS</t>
  </si>
  <si>
    <t>PLANTA DE TRATAMIENTO</t>
  </si>
  <si>
    <t xml:space="preserve">CONSTRUCCIÒN DE PLANTA DE TRATAMIENTO EN LA COM. MEDRANOS </t>
  </si>
  <si>
    <t>CONSTRUCCIÒN DE DRENAJE SANITARIO EN LAS LOCALIDADES DE GUADALUPE DE RAMALES Y CHIRIPA</t>
  </si>
  <si>
    <t>ELECTRICIDAD</t>
  </si>
  <si>
    <t>AMPLIACIÒN DE RED DE DISTRIBUCIÒN DE ENERGIA ELECTICA CALLE ENTRADA CAMBIO DE MONTERREY</t>
  </si>
  <si>
    <t>AMPLIACIÒN DE RED DE DISTRIBUCCIÒN DE ENERGÌA ELECTRICA CALLE CAMINO AL CUBILETE EN SAN AGUSTIN DE LAS FLORES</t>
  </si>
  <si>
    <t>AMPLIACIÒN DE RED DE DISTRIBUCIÒN DE ENERGÌA ELECTICA CALLES 10 DE MAYO, 5 DE MAYO, GRANADOS Y LOS ANGELES EN BAJIO DE GUADALUPE(EL RASCADERO)</t>
  </si>
  <si>
    <t>AMPLIACIÒN DE RED DE DISTRIBUCIÒN DE ENERGIA ELECTRICA CALLE AVENIDA LAS BODEGAS EN LA PALMA.</t>
  </si>
  <si>
    <t>AMPLIACION DE RED DE DISTRIBUCCIÒN DE ENERGIA ELECTRICA CALLE PRIVADA SALIDA AL ESCOPLO EN LA CHIRIPA</t>
  </si>
  <si>
    <t>AMPLIACION DE RED DE DISTRIBUCCIÒN DE ENERGIA ELECTRICA CALLES SAN JERONIMO Y PRIV. SAN JERONIMO EN SAN JERONIMO</t>
  </si>
  <si>
    <t xml:space="preserve">URBANIZACION </t>
  </si>
  <si>
    <t>CONCRETO HIDRAULICO DE CALLE LAS FLORES EN EL COECILLO</t>
  </si>
  <si>
    <t>DRENAJE</t>
  </si>
  <si>
    <t>URBANIZACION</t>
  </si>
  <si>
    <t>CONSTRUCCION DE TANQUE METALICO ELEVADO EN LA LOCALIDAD DE REFUGIO DE LOS SAUCES</t>
  </si>
  <si>
    <t xml:space="preserve">PLANTA </t>
  </si>
  <si>
    <t>CONSTRUCCION DE ALCANTARILLADO SANITARIO Y COLECTOR PROVIDENCIA Y ANEXAS</t>
  </si>
  <si>
    <t xml:space="preserve">REHABILITACION DE DRENAJE CALLE VERACRUZ FRACC EL CRUCERO </t>
  </si>
  <si>
    <t>AGUA</t>
  </si>
  <si>
    <t xml:space="preserve">REHABILITACION DE AGUA CALLE VERACRUZ FRACC EL CRUCERO </t>
  </si>
  <si>
    <t>PAVIMENTACION DE LA CALLE PRIVADA OBREGON</t>
  </si>
  <si>
    <t>PAVIMENTACION DE LA CALLE 25 DE JULIO-CEREZOS COL SOPEÑA</t>
  </si>
  <si>
    <t xml:space="preserve">REHABILITACION DE CALLE VERACRUZ FRACC EL CRUCERO </t>
  </si>
  <si>
    <t xml:space="preserve">PAVIMENTACION DE LA CALLE PPAL EN COMUNIDAD DE SAN JOSE DE GRACIA </t>
  </si>
  <si>
    <t xml:space="preserve">PAVIMENTACION DE ACCESO A FRACC LA CRUZ </t>
  </si>
  <si>
    <t xml:space="preserve">PAVIMENTACION DE CALLE INSURGENTES COM EL ESPEJO </t>
  </si>
  <si>
    <t>PAVIMENTACION DE CALLE INDEPENDENCIA 3RA ETAPA EN BAJIO DE BONILLAS</t>
  </si>
  <si>
    <t>RECONSTRUCCION DE CANCHA DE FUTBOL URUGUAYO TROPOTISTA EN FRACC GUADALUPE</t>
  </si>
  <si>
    <t>SAPAS REHABILITACION DE RED TMO ARENAL HONDA-SOSTENES ROCHA</t>
  </si>
  <si>
    <t>K0165/CANCHAS</t>
  </si>
  <si>
    <t>CODE 2018</t>
  </si>
  <si>
    <t>OBRA PUBLICA</t>
  </si>
  <si>
    <t>K0172/COLEGIO</t>
  </si>
  <si>
    <t>CICEG 2018</t>
  </si>
  <si>
    <t xml:space="preserve">CONSTRUCCION DEL COLEGIO DE INGENIEROS CIVILES DEL ESTADO DE GUANAJUATO </t>
  </si>
  <si>
    <t>MUNICIPIO DE SILAO DE LA VICTORIA 
Programas y Proyectos de Inversión
Del 01 de Enero al 31 de marzo 2020</t>
  </si>
  <si>
    <t>PAVIMENTACION DE LA CALLE BENJAMIN ARGUMEDO COL SOPEÑA</t>
  </si>
  <si>
    <t>OBRAS VARIAS</t>
  </si>
  <si>
    <t>BACHEO EN CALLE FRANCISCO I. MADERO, CARRILLO PUERTO, CAMINO AL COECILLO, ACCESO AL HOSPITAL REGIONAL, FRACC. CONDADO LA PILA, DEL MPIO. DE SILAO DE LA VICTORIA, GTO</t>
  </si>
  <si>
    <t>CEA:AMPLIACIÓN Y REHABILITACIÓN DE RED DE DREANJE SANITARIO (TERCERA ETAPA) EN LAS LOCALIDADES COMANJILLA Y SAN FRANCISCO (BAÑOS DE AGUA CALIENTE)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</si>
</sst>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b/>
      <sz val="9.6"/>
      <color rgb="FFFF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4" fillId="2" borderId="0" xfId="8" applyFont="1" applyFill="1" applyBorder="1" applyAlignment="1">
      <alignment horizontal="left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Font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 wrapText="1" indent="1"/>
    </xf>
    <xf numFmtId="0" fontId="0" fillId="0" borderId="0" xfId="0" applyFont="1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6" xfId="0" applyFont="1" applyFill="1" applyBorder="1" applyAlignment="1" applyProtection="1">
      <alignment horizontal="center" wrapText="1"/>
      <protection locked="0"/>
    </xf>
    <xf numFmtId="0" fontId="4" fillId="4" borderId="1" xfId="16" applyFont="1" applyFill="1" applyBorder="1" applyAlignment="1" applyProtection="1">
      <alignment horizontal="center" vertical="top" wrapText="1"/>
      <protection locked="0"/>
    </xf>
    <xf numFmtId="0" fontId="4" fillId="4" borderId="2" xfId="0" applyFont="1" applyFill="1" applyBorder="1" applyAlignment="1" applyProtection="1">
      <alignment horizontal="center" wrapText="1"/>
      <protection locked="0"/>
    </xf>
    <xf numFmtId="0" fontId="4" fillId="4" borderId="3" xfId="0" applyFont="1" applyFill="1" applyBorder="1" applyAlignment="1" applyProtection="1">
      <alignment horizontal="center" wrapText="1"/>
      <protection locked="0"/>
    </xf>
    <xf numFmtId="0" fontId="4" fillId="4" borderId="4" xfId="0" applyFont="1" applyFill="1" applyBorder="1" applyAlignment="1" applyProtection="1">
      <alignment horizontal="center" wrapText="1"/>
      <protection locked="0"/>
    </xf>
    <xf numFmtId="0" fontId="4" fillId="4" borderId="2" xfId="0" applyFont="1" applyFill="1" applyBorder="1" applyAlignment="1" applyProtection="1">
      <alignment horizontal="left"/>
      <protection locked="0"/>
    </xf>
    <xf numFmtId="0" fontId="4" fillId="4" borderId="2" xfId="11" applyFont="1" applyFill="1" applyBorder="1" applyAlignment="1" applyProtection="1">
      <alignment horizontal="left" vertical="center"/>
      <protection locked="0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5" xfId="16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Protection="1">
      <protection locked="0"/>
    </xf>
    <xf numFmtId="43" fontId="4" fillId="4" borderId="3" xfId="17" applyFont="1" applyFill="1" applyBorder="1" applyAlignment="1" applyProtection="1">
      <alignment horizontal="center" wrapText="1"/>
      <protection locked="0"/>
    </xf>
    <xf numFmtId="43" fontId="4" fillId="4" borderId="6" xfId="17" applyFont="1" applyFill="1" applyBorder="1" applyAlignment="1" applyProtection="1">
      <alignment horizontal="center" vertical="center" wrapText="1"/>
      <protection locked="0"/>
    </xf>
    <xf numFmtId="43" fontId="0" fillId="0" borderId="0" xfId="17" applyFont="1" applyProtection="1">
      <protection locked="0"/>
    </xf>
    <xf numFmtId="0" fontId="0" fillId="0" borderId="0" xfId="0" applyFont="1" applyFill="1" applyProtection="1">
      <protection locked="0"/>
    </xf>
    <xf numFmtId="43" fontId="0" fillId="0" borderId="0" xfId="17" applyFont="1" applyFill="1" applyProtection="1">
      <protection locked="0"/>
    </xf>
    <xf numFmtId="0" fontId="0" fillId="0" borderId="0" xfId="0" applyFont="1" applyFill="1" applyAlignment="1" applyProtection="1">
      <alignment vertical="center"/>
      <protection locked="0"/>
    </xf>
    <xf numFmtId="9" fontId="0" fillId="0" borderId="0" xfId="18" applyFont="1" applyFill="1" applyAlignment="1" applyProtection="1">
      <alignment horizontal="center"/>
      <protection locked="0"/>
    </xf>
    <xf numFmtId="0" fontId="0" fillId="0" borderId="0" xfId="0" applyFont="1" applyFill="1" applyAlignment="1" applyProtection="1">
      <protection locked="0"/>
    </xf>
    <xf numFmtId="4" fontId="0" fillId="0" borderId="0" xfId="0" applyNumberFormat="1" applyFont="1" applyFill="1" applyProtection="1">
      <protection locked="0"/>
    </xf>
    <xf numFmtId="0" fontId="11" fillId="0" borderId="0" xfId="0" applyFont="1" applyFill="1" applyAlignment="1"/>
    <xf numFmtId="0" fontId="11" fillId="0" borderId="0" xfId="0" applyFont="1" applyFill="1" applyAlignment="1">
      <alignment vertical="center"/>
    </xf>
    <xf numFmtId="0" fontId="4" fillId="4" borderId="6" xfId="0" applyFont="1" applyFill="1" applyBorder="1" applyAlignment="1" applyProtection="1">
      <alignment horizontal="center" wrapText="1"/>
      <protection locked="0"/>
    </xf>
    <xf numFmtId="10" fontId="0" fillId="0" borderId="0" xfId="18" applyNumberFormat="1" applyFont="1" applyProtection="1">
      <protection locked="0"/>
    </xf>
  </cellXfs>
  <cellStyles count="19">
    <cellStyle name="Euro" xfId="1"/>
    <cellStyle name="Millares" xfId="17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_141008Reportes Cuadros Institucionales-sectorialesADV" xfId="16"/>
    <cellStyle name="Porcentaje" xfId="1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showGridLines="0" tabSelected="1" zoomScaleNormal="100" workbookViewId="0">
      <selection activeCell="F14" sqref="F14"/>
    </sheetView>
  </sheetViews>
  <sheetFormatPr baseColWidth="10" defaultRowHeight="11.25" x14ac:dyDescent="0.2"/>
  <cols>
    <col min="1" max="1" width="19.83203125" style="4" customWidth="1"/>
    <col min="2" max="2" width="26.33203125" style="4" bestFit="1" customWidth="1"/>
    <col min="3" max="3" width="35.33203125" style="4" bestFit="1" customWidth="1"/>
    <col min="4" max="5" width="15.5" style="4" bestFit="1" customWidth="1"/>
    <col min="6" max="6" width="16.5" style="26" bestFit="1" customWidth="1"/>
    <col min="7" max="10" width="13.33203125" style="4" customWidth="1"/>
    <col min="11" max="14" width="11.83203125" style="4" customWidth="1"/>
    <col min="15" max="16384" width="12" style="4"/>
  </cols>
  <sheetData>
    <row r="1" spans="1:14" s="1" customFormat="1" ht="35.1" customHeight="1" x14ac:dyDescent="0.2">
      <c r="A1" s="35" t="s">
        <v>89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4" s="1" customFormat="1" ht="12.75" customHeight="1" x14ac:dyDescent="0.2">
      <c r="A2" s="13"/>
      <c r="B2" s="13"/>
      <c r="C2" s="13"/>
      <c r="D2" s="13"/>
      <c r="E2" s="14"/>
      <c r="F2" s="24" t="s">
        <v>2</v>
      </c>
      <c r="G2" s="16"/>
      <c r="H2" s="14"/>
      <c r="I2" s="15" t="s">
        <v>8</v>
      </c>
      <c r="J2" s="16"/>
      <c r="K2" s="17" t="s">
        <v>15</v>
      </c>
      <c r="L2" s="16"/>
      <c r="M2" s="18" t="s">
        <v>14</v>
      </c>
      <c r="N2" s="19"/>
    </row>
    <row r="3" spans="1:14" s="1" customFormat="1" ht="21.95" customHeight="1" x14ac:dyDescent="0.2">
      <c r="A3" s="20" t="s">
        <v>16</v>
      </c>
      <c r="B3" s="20" t="s">
        <v>0</v>
      </c>
      <c r="C3" s="20" t="s">
        <v>5</v>
      </c>
      <c r="D3" s="20" t="s">
        <v>1</v>
      </c>
      <c r="E3" s="21" t="s">
        <v>3</v>
      </c>
      <c r="F3" s="25" t="s">
        <v>4</v>
      </c>
      <c r="G3" s="21" t="s">
        <v>6</v>
      </c>
      <c r="H3" s="21" t="s">
        <v>9</v>
      </c>
      <c r="I3" s="21" t="s">
        <v>4</v>
      </c>
      <c r="J3" s="21" t="s">
        <v>7</v>
      </c>
      <c r="K3" s="12" t="s">
        <v>10</v>
      </c>
      <c r="L3" s="12" t="s">
        <v>11</v>
      </c>
      <c r="M3" s="22" t="s">
        <v>12</v>
      </c>
      <c r="N3" s="22" t="s">
        <v>13</v>
      </c>
    </row>
    <row r="4" spans="1:14" x14ac:dyDescent="0.2">
      <c r="E4" s="23">
        <f>SUM(E6:E76)</f>
        <v>81953036.73999998</v>
      </c>
      <c r="F4" s="26">
        <f>SUM(F6:F76)</f>
        <v>85887379.99999997</v>
      </c>
      <c r="G4" s="23">
        <f>SUM(G6:G76)</f>
        <v>76008473.899999991</v>
      </c>
      <c r="H4" s="4">
        <f>SUM(H6:H76)</f>
        <v>35</v>
      </c>
      <c r="I4" s="4">
        <f>SUM(I6:I76)</f>
        <v>36</v>
      </c>
      <c r="J4" s="4">
        <f>SUM(J6:J76)</f>
        <v>27</v>
      </c>
      <c r="K4" s="36">
        <f>+G4/E4</f>
        <v>0.92746378808561536</v>
      </c>
      <c r="L4" s="36">
        <f>+G4/F4</f>
        <v>0.88497837400558754</v>
      </c>
      <c r="M4" s="36">
        <f>+J4/H4</f>
        <v>0.77142857142857146</v>
      </c>
      <c r="N4" s="36">
        <f>+J4/I4</f>
        <v>0.75</v>
      </c>
    </row>
    <row r="5" spans="1:14" s="27" customFormat="1" x14ac:dyDescent="0.2">
      <c r="F5" s="28"/>
    </row>
    <row r="6" spans="1:14" s="27" customFormat="1" x14ac:dyDescent="0.2">
      <c r="A6" s="27" t="s">
        <v>83</v>
      </c>
      <c r="B6" s="27" t="s">
        <v>84</v>
      </c>
      <c r="C6" s="27" t="s">
        <v>85</v>
      </c>
      <c r="D6" s="29" t="s">
        <v>43</v>
      </c>
      <c r="E6" s="28">
        <v>1085000</v>
      </c>
      <c r="F6" s="28">
        <v>1085000</v>
      </c>
      <c r="G6" s="28">
        <f>+F6</f>
        <v>1085000</v>
      </c>
      <c r="H6" s="27">
        <v>1</v>
      </c>
      <c r="I6" s="27">
        <v>1</v>
      </c>
      <c r="J6" s="27">
        <v>1</v>
      </c>
      <c r="K6" s="36">
        <f>+G6/E6</f>
        <v>1</v>
      </c>
      <c r="L6" s="36">
        <f>+G6/F6</f>
        <v>1</v>
      </c>
      <c r="M6" s="36">
        <f>+J6/H6</f>
        <v>1</v>
      </c>
      <c r="N6" s="36">
        <f>+J6/I6</f>
        <v>1</v>
      </c>
    </row>
    <row r="7" spans="1:14" s="27" customFormat="1" x14ac:dyDescent="0.2">
      <c r="F7" s="28"/>
    </row>
    <row r="8" spans="1:14" s="27" customFormat="1" x14ac:dyDescent="0.2">
      <c r="A8" s="27" t="s">
        <v>86</v>
      </c>
      <c r="B8" s="27" t="s">
        <v>87</v>
      </c>
      <c r="C8" s="27" t="s">
        <v>88</v>
      </c>
      <c r="D8" s="27" t="s">
        <v>43</v>
      </c>
      <c r="E8" s="28">
        <v>3000000</v>
      </c>
      <c r="F8" s="28">
        <v>3000000</v>
      </c>
      <c r="G8" s="28">
        <v>2993326.78</v>
      </c>
      <c r="H8" s="27">
        <v>1</v>
      </c>
      <c r="I8" s="27">
        <v>1</v>
      </c>
      <c r="J8" s="27">
        <v>1</v>
      </c>
      <c r="K8" s="36">
        <f>+G8/E8</f>
        <v>0.99777559333333321</v>
      </c>
      <c r="L8" s="36">
        <f>+G8/F8</f>
        <v>0.99777559333333321</v>
      </c>
      <c r="M8" s="36">
        <f>+J8/H8</f>
        <v>1</v>
      </c>
      <c r="N8" s="36">
        <f>+J8/I8</f>
        <v>1</v>
      </c>
    </row>
    <row r="9" spans="1:14" s="27" customFormat="1" x14ac:dyDescent="0.2">
      <c r="F9" s="28"/>
    </row>
    <row r="10" spans="1:14" s="27" customFormat="1" x14ac:dyDescent="0.2">
      <c r="A10" s="27" t="s">
        <v>40</v>
      </c>
      <c r="B10" s="27" t="s">
        <v>41</v>
      </c>
      <c r="C10" s="31" t="s">
        <v>42</v>
      </c>
      <c r="D10" s="27" t="s">
        <v>43</v>
      </c>
      <c r="E10" s="32">
        <v>1587309.42</v>
      </c>
      <c r="F10" s="28">
        <v>1792110.3</v>
      </c>
      <c r="G10" s="28">
        <v>1021514.93</v>
      </c>
      <c r="H10" s="27">
        <v>1</v>
      </c>
      <c r="I10" s="27">
        <v>1</v>
      </c>
      <c r="J10" s="27">
        <v>0</v>
      </c>
      <c r="K10" s="36">
        <f>+G10/E10</f>
        <v>0.64355123023209937</v>
      </c>
      <c r="L10" s="36">
        <f>+G10/F10</f>
        <v>0.57000672893850346</v>
      </c>
      <c r="M10" s="36">
        <f>+J10/H10</f>
        <v>0</v>
      </c>
      <c r="N10" s="36">
        <f>+J10/I10</f>
        <v>0</v>
      </c>
    </row>
    <row r="11" spans="1:14" s="27" customFormat="1" x14ac:dyDescent="0.2">
      <c r="E11" s="28"/>
      <c r="F11" s="28"/>
      <c r="G11" s="28"/>
      <c r="K11" s="30"/>
      <c r="L11" s="30"/>
      <c r="M11" s="30"/>
      <c r="N11" s="30"/>
    </row>
    <row r="12" spans="1:14" s="27" customFormat="1" x14ac:dyDescent="0.2">
      <c r="A12" s="27" t="s">
        <v>44</v>
      </c>
      <c r="B12" s="27" t="s">
        <v>45</v>
      </c>
      <c r="C12" s="27" t="s">
        <v>46</v>
      </c>
      <c r="D12" s="27" t="s">
        <v>43</v>
      </c>
      <c r="E12" s="32">
        <v>1985864.88</v>
      </c>
      <c r="F12" s="28">
        <v>3000000</v>
      </c>
      <c r="G12" s="28">
        <v>2956006.52</v>
      </c>
      <c r="H12" s="27">
        <v>1</v>
      </c>
      <c r="I12" s="27">
        <v>1</v>
      </c>
      <c r="J12" s="27">
        <v>1</v>
      </c>
      <c r="K12" s="36">
        <f>+G12/E12</f>
        <v>1.4885234890704147</v>
      </c>
      <c r="L12" s="36">
        <f>+G12/F12</f>
        <v>0.98533550666666669</v>
      </c>
      <c r="M12" s="36">
        <f>+J12/H12</f>
        <v>1</v>
      </c>
      <c r="N12" s="36">
        <f>+J12/I12</f>
        <v>1</v>
      </c>
    </row>
    <row r="13" spans="1:14" s="27" customFormat="1" x14ac:dyDescent="0.2">
      <c r="E13" s="28"/>
      <c r="F13" s="28"/>
      <c r="G13" s="28"/>
      <c r="K13" s="30"/>
      <c r="L13" s="30"/>
      <c r="M13" s="30"/>
      <c r="N13" s="30"/>
    </row>
    <row r="14" spans="1:14" s="27" customFormat="1" x14ac:dyDescent="0.2">
      <c r="A14" s="27" t="s">
        <v>44</v>
      </c>
      <c r="B14" s="27" t="s">
        <v>45</v>
      </c>
      <c r="C14" s="31" t="s">
        <v>47</v>
      </c>
      <c r="D14" s="27" t="s">
        <v>43</v>
      </c>
      <c r="E14" s="32">
        <v>1014135.13</v>
      </c>
      <c r="F14" s="28">
        <v>1014135.13</v>
      </c>
      <c r="G14" s="28">
        <v>993355.4</v>
      </c>
      <c r="H14" s="27">
        <v>1</v>
      </c>
      <c r="I14" s="27">
        <v>1</v>
      </c>
      <c r="J14" s="27">
        <v>1</v>
      </c>
      <c r="K14" s="36">
        <f>+G14/E14</f>
        <v>0.97950990022404605</v>
      </c>
      <c r="L14" s="36">
        <f>+G14/F14</f>
        <v>0.97950990022404605</v>
      </c>
      <c r="M14" s="36">
        <f>+J14/H14</f>
        <v>1</v>
      </c>
      <c r="N14" s="36">
        <f>+J14/I14</f>
        <v>1</v>
      </c>
    </row>
    <row r="15" spans="1:14" s="27" customFormat="1" x14ac:dyDescent="0.2">
      <c r="E15" s="28"/>
      <c r="F15" s="28"/>
      <c r="G15" s="28"/>
      <c r="K15" s="30"/>
      <c r="L15" s="30"/>
      <c r="M15" s="30"/>
      <c r="N15" s="30"/>
    </row>
    <row r="16" spans="1:14" s="27" customFormat="1" x14ac:dyDescent="0.2">
      <c r="A16" s="27" t="s">
        <v>48</v>
      </c>
      <c r="B16" s="27" t="s">
        <v>49</v>
      </c>
      <c r="C16" s="27" t="s">
        <v>50</v>
      </c>
      <c r="D16" s="27" t="s">
        <v>43</v>
      </c>
      <c r="E16" s="28">
        <v>2730265.34</v>
      </c>
      <c r="F16" s="28">
        <v>2730265.34</v>
      </c>
      <c r="G16" s="28">
        <v>422568.05</v>
      </c>
      <c r="H16" s="27">
        <v>1</v>
      </c>
      <c r="I16" s="27">
        <v>1</v>
      </c>
      <c r="J16" s="27">
        <v>0</v>
      </c>
      <c r="K16" s="36">
        <f>+G16/E16</f>
        <v>0.15477178859106785</v>
      </c>
      <c r="L16" s="36">
        <f>+G16/F16</f>
        <v>0.15477178859106785</v>
      </c>
      <c r="M16" s="36">
        <f>+J16/H16</f>
        <v>0</v>
      </c>
      <c r="N16" s="36">
        <f>+J16/I16</f>
        <v>0</v>
      </c>
    </row>
    <row r="17" spans="1:14" s="27" customFormat="1" x14ac:dyDescent="0.2">
      <c r="E17" s="32"/>
      <c r="F17" s="28"/>
      <c r="G17" s="28"/>
      <c r="K17" s="30"/>
      <c r="L17" s="30"/>
      <c r="M17" s="30"/>
      <c r="N17" s="30"/>
    </row>
    <row r="18" spans="1:14" s="27" customFormat="1" x14ac:dyDescent="0.2">
      <c r="A18" s="27" t="s">
        <v>51</v>
      </c>
      <c r="B18" s="27" t="s">
        <v>52</v>
      </c>
      <c r="C18" s="27" t="s">
        <v>53</v>
      </c>
      <c r="D18" s="27" t="s">
        <v>43</v>
      </c>
      <c r="E18" s="32">
        <v>6282969.9800000004</v>
      </c>
      <c r="F18" s="28">
        <v>6282969.9800000004</v>
      </c>
      <c r="G18" s="28">
        <v>6011939.5899999999</v>
      </c>
      <c r="H18" s="27">
        <v>1</v>
      </c>
      <c r="I18" s="27">
        <v>1</v>
      </c>
      <c r="J18" s="27">
        <v>1</v>
      </c>
      <c r="K18" s="36">
        <f>+G18/E18</f>
        <v>0.95686269537133761</v>
      </c>
      <c r="L18" s="36">
        <f>+G18/F18</f>
        <v>0.95686269537133761</v>
      </c>
      <c r="M18" s="36">
        <f>+J18/H18</f>
        <v>1</v>
      </c>
      <c r="N18" s="36">
        <f>+J18/I18</f>
        <v>1</v>
      </c>
    </row>
    <row r="19" spans="1:14" s="27" customFormat="1" x14ac:dyDescent="0.2">
      <c r="E19" s="32"/>
      <c r="F19" s="28"/>
      <c r="G19" s="28"/>
      <c r="K19" s="30"/>
      <c r="L19" s="30"/>
      <c r="M19" s="30"/>
      <c r="N19" s="30"/>
    </row>
    <row r="20" spans="1:14" s="27" customFormat="1" x14ac:dyDescent="0.2">
      <c r="A20" s="27" t="s">
        <v>51</v>
      </c>
      <c r="B20" s="27" t="s">
        <v>54</v>
      </c>
      <c r="C20" s="27" t="s">
        <v>55</v>
      </c>
      <c r="D20" s="27" t="s">
        <v>43</v>
      </c>
      <c r="E20" s="32">
        <v>4808079.8899999997</v>
      </c>
      <c r="F20" s="28">
        <v>4956079.8899999997</v>
      </c>
      <c r="G20" s="28">
        <v>4942373</v>
      </c>
      <c r="H20" s="27">
        <v>1</v>
      </c>
      <c r="I20" s="27">
        <v>1</v>
      </c>
      <c r="J20" s="27">
        <v>1</v>
      </c>
      <c r="K20" s="36">
        <f>+G20/E20</f>
        <v>1.0279307151861823</v>
      </c>
      <c r="L20" s="36">
        <f>+G20/F20</f>
        <v>0.99723432827875591</v>
      </c>
      <c r="M20" s="36">
        <f>+J20/H20</f>
        <v>1</v>
      </c>
      <c r="N20" s="36">
        <f>+J20/I20</f>
        <v>1</v>
      </c>
    </row>
    <row r="21" spans="1:14" s="27" customFormat="1" x14ac:dyDescent="0.2">
      <c r="C21" s="31"/>
      <c r="E21" s="32"/>
      <c r="F21" s="28"/>
      <c r="G21" s="28"/>
      <c r="K21" s="30"/>
      <c r="L21" s="30"/>
      <c r="M21" s="30"/>
      <c r="N21" s="30"/>
    </row>
    <row r="22" spans="1:14" s="27" customFormat="1" x14ac:dyDescent="0.2">
      <c r="A22" s="27" t="s">
        <v>51</v>
      </c>
      <c r="B22" s="27" t="s">
        <v>52</v>
      </c>
      <c r="C22" s="31" t="s">
        <v>56</v>
      </c>
      <c r="D22" s="27" t="s">
        <v>43</v>
      </c>
      <c r="E22" s="32">
        <v>7528799.3899999997</v>
      </c>
      <c r="F22" s="28">
        <f>7420805.78+179333.04</f>
        <v>7600138.8200000003</v>
      </c>
      <c r="G22" s="28">
        <v>7600138.8200000003</v>
      </c>
      <c r="H22" s="27">
        <v>1</v>
      </c>
      <c r="I22" s="27">
        <v>1</v>
      </c>
      <c r="J22" s="27">
        <v>1</v>
      </c>
      <c r="K22" s="36">
        <f>+G22/E22</f>
        <v>1.0094755387020613</v>
      </c>
      <c r="L22" s="36">
        <f>+G22/F22</f>
        <v>1</v>
      </c>
      <c r="M22" s="36">
        <f>+J22/H22</f>
        <v>1</v>
      </c>
      <c r="N22" s="36">
        <f>+J22/I22</f>
        <v>1</v>
      </c>
    </row>
    <row r="23" spans="1:14" s="27" customFormat="1" x14ac:dyDescent="0.2">
      <c r="C23" s="31"/>
      <c r="E23" s="32"/>
      <c r="F23" s="28"/>
      <c r="G23" s="28"/>
      <c r="K23" s="30"/>
      <c r="L23" s="30"/>
      <c r="M23" s="30"/>
      <c r="N23" s="30"/>
    </row>
    <row r="24" spans="1:14" s="27" customFormat="1" x14ac:dyDescent="0.2">
      <c r="A24" s="27" t="s">
        <v>51</v>
      </c>
      <c r="B24" s="27" t="s">
        <v>54</v>
      </c>
      <c r="C24" s="31" t="s">
        <v>42</v>
      </c>
      <c r="D24" s="27" t="s">
        <v>43</v>
      </c>
      <c r="E24" s="32">
        <v>1587309.42</v>
      </c>
      <c r="F24" s="28">
        <v>1792110.3</v>
      </c>
      <c r="G24" s="28">
        <v>1545293.28</v>
      </c>
      <c r="H24" s="27">
        <v>1</v>
      </c>
      <c r="I24" s="27">
        <v>1</v>
      </c>
      <c r="J24" s="27">
        <v>1</v>
      </c>
      <c r="K24" s="36">
        <f>+G24/E24</f>
        <v>0.97352996241904755</v>
      </c>
      <c r="L24" s="36">
        <f>+G24/F24</f>
        <v>0.86227576505754133</v>
      </c>
      <c r="M24" s="36">
        <f>+J24/H24</f>
        <v>1</v>
      </c>
      <c r="N24" s="36">
        <f>+J24/I24</f>
        <v>1</v>
      </c>
    </row>
    <row r="25" spans="1:14" s="27" customFormat="1" x14ac:dyDescent="0.2">
      <c r="C25" s="31"/>
      <c r="E25" s="32"/>
      <c r="F25" s="28"/>
      <c r="G25" s="28"/>
      <c r="K25" s="30"/>
      <c r="L25" s="30"/>
      <c r="M25" s="30"/>
      <c r="N25" s="30"/>
    </row>
    <row r="26" spans="1:14" s="27" customFormat="1" x14ac:dyDescent="0.2">
      <c r="A26" s="27" t="s">
        <v>51</v>
      </c>
      <c r="B26" s="27" t="s">
        <v>57</v>
      </c>
      <c r="C26" s="31" t="s">
        <v>58</v>
      </c>
      <c r="D26" s="27" t="s">
        <v>43</v>
      </c>
      <c r="E26" s="32">
        <v>290971.84000000003</v>
      </c>
      <c r="F26" s="28">
        <v>290971.84000000003</v>
      </c>
      <c r="G26" s="28">
        <v>285193.78000000003</v>
      </c>
      <c r="H26" s="27">
        <v>1</v>
      </c>
      <c r="I26" s="27">
        <v>1</v>
      </c>
      <c r="J26" s="27">
        <v>1</v>
      </c>
      <c r="K26" s="36">
        <f>+G26/E26</f>
        <v>0.98014220207701197</v>
      </c>
      <c r="L26" s="36">
        <f>+G26/F26</f>
        <v>0.98014220207701197</v>
      </c>
      <c r="M26" s="36">
        <f>+J26/H26</f>
        <v>1</v>
      </c>
      <c r="N26" s="36">
        <f>+J26/I26</f>
        <v>1</v>
      </c>
    </row>
    <row r="27" spans="1:14" s="27" customFormat="1" x14ac:dyDescent="0.2">
      <c r="C27" s="31"/>
      <c r="E27" s="32"/>
      <c r="F27" s="28"/>
      <c r="G27" s="28"/>
      <c r="K27" s="30"/>
      <c r="L27" s="30"/>
      <c r="M27" s="30"/>
      <c r="N27" s="30"/>
    </row>
    <row r="28" spans="1:14" s="27" customFormat="1" x14ac:dyDescent="0.2">
      <c r="A28" s="27" t="s">
        <v>51</v>
      </c>
      <c r="B28" s="27" t="s">
        <v>57</v>
      </c>
      <c r="C28" s="31" t="s">
        <v>59</v>
      </c>
      <c r="D28" s="27" t="s">
        <v>43</v>
      </c>
      <c r="E28" s="32">
        <v>384555.98</v>
      </c>
      <c r="F28" s="28">
        <v>384555.98</v>
      </c>
      <c r="G28" s="28">
        <v>349280.53</v>
      </c>
      <c r="H28" s="27">
        <v>1</v>
      </c>
      <c r="I28" s="27">
        <v>1</v>
      </c>
      <c r="J28" s="27">
        <v>1</v>
      </c>
      <c r="K28" s="36">
        <f>+G28/E28</f>
        <v>0.90826966206584547</v>
      </c>
      <c r="L28" s="36">
        <f>+G28/F28</f>
        <v>0.90826966206584547</v>
      </c>
      <c r="M28" s="36">
        <f>+J28/H28</f>
        <v>1</v>
      </c>
      <c r="N28" s="36">
        <f>+J28/I28</f>
        <v>1</v>
      </c>
    </row>
    <row r="29" spans="1:14" s="27" customFormat="1" x14ac:dyDescent="0.2">
      <c r="C29" s="31"/>
      <c r="E29" s="32"/>
      <c r="F29" s="28"/>
      <c r="G29" s="28"/>
      <c r="K29" s="30"/>
      <c r="L29" s="30"/>
      <c r="M29" s="30"/>
      <c r="N29" s="30"/>
    </row>
    <row r="30" spans="1:14" s="27" customFormat="1" x14ac:dyDescent="0.2">
      <c r="A30" s="27" t="s">
        <v>51</v>
      </c>
      <c r="B30" s="27" t="s">
        <v>57</v>
      </c>
      <c r="C30" s="31" t="s">
        <v>60</v>
      </c>
      <c r="D30" s="27" t="s">
        <v>43</v>
      </c>
      <c r="E30" s="32">
        <v>958598.27</v>
      </c>
      <c r="F30" s="28">
        <v>906843</v>
      </c>
      <c r="G30" s="28">
        <v>891645.39</v>
      </c>
      <c r="H30" s="27">
        <v>1</v>
      </c>
      <c r="I30" s="27">
        <v>1</v>
      </c>
      <c r="J30" s="27">
        <v>1</v>
      </c>
      <c r="K30" s="36">
        <f>+G30/E30</f>
        <v>0.93015543414239632</v>
      </c>
      <c r="L30" s="36">
        <f>+G30/F30</f>
        <v>0.9832411894892501</v>
      </c>
      <c r="M30" s="36">
        <f>+J30/H30</f>
        <v>1</v>
      </c>
      <c r="N30" s="36">
        <f>+J30/I30</f>
        <v>1</v>
      </c>
    </row>
    <row r="31" spans="1:14" s="27" customFormat="1" x14ac:dyDescent="0.2">
      <c r="C31" s="31"/>
      <c r="E31" s="32"/>
      <c r="F31" s="28"/>
      <c r="G31" s="28"/>
      <c r="K31" s="30"/>
      <c r="L31" s="30"/>
      <c r="M31" s="30"/>
      <c r="N31" s="30"/>
    </row>
    <row r="32" spans="1:14" s="27" customFormat="1" x14ac:dyDescent="0.2">
      <c r="A32" s="27" t="s">
        <v>51</v>
      </c>
      <c r="B32" s="27" t="s">
        <v>57</v>
      </c>
      <c r="C32" s="31" t="s">
        <v>61</v>
      </c>
      <c r="D32" s="27" t="s">
        <v>43</v>
      </c>
      <c r="E32" s="32">
        <v>579036.78</v>
      </c>
      <c r="F32" s="28">
        <v>579036.78</v>
      </c>
      <c r="G32" s="28">
        <v>550554.34</v>
      </c>
      <c r="H32" s="27">
        <v>1</v>
      </c>
      <c r="I32" s="27">
        <v>1</v>
      </c>
      <c r="J32" s="27">
        <v>0</v>
      </c>
      <c r="K32" s="36">
        <f>+G32/E32</f>
        <v>0.95081065489484096</v>
      </c>
      <c r="L32" s="36">
        <f>+G32/F32</f>
        <v>0.95081065489484096</v>
      </c>
      <c r="M32" s="36">
        <f>+J32/H32</f>
        <v>0</v>
      </c>
      <c r="N32" s="36">
        <f>+J32/I32</f>
        <v>0</v>
      </c>
    </row>
    <row r="33" spans="1:14" s="27" customFormat="1" x14ac:dyDescent="0.2">
      <c r="C33" s="31"/>
      <c r="E33" s="32"/>
      <c r="F33" s="28"/>
      <c r="G33" s="28"/>
      <c r="K33" s="30"/>
      <c r="L33" s="30"/>
      <c r="M33" s="30"/>
      <c r="N33" s="30"/>
    </row>
    <row r="34" spans="1:14" s="27" customFormat="1" x14ac:dyDescent="0.2">
      <c r="A34" s="27" t="s">
        <v>51</v>
      </c>
      <c r="B34" s="27" t="s">
        <v>57</v>
      </c>
      <c r="C34" s="31" t="s">
        <v>62</v>
      </c>
      <c r="D34" s="27" t="s">
        <v>43</v>
      </c>
      <c r="E34" s="32">
        <v>393446.05</v>
      </c>
      <c r="F34" s="28">
        <v>393446.05</v>
      </c>
      <c r="G34" s="28">
        <v>257960.11</v>
      </c>
      <c r="H34" s="27">
        <v>1</v>
      </c>
      <c r="I34" s="27">
        <v>1</v>
      </c>
      <c r="J34" s="27">
        <v>0</v>
      </c>
      <c r="K34" s="36">
        <f>+G34/E34</f>
        <v>0.6556429019938057</v>
      </c>
      <c r="L34" s="36">
        <f>+G34/F34</f>
        <v>0.6556429019938057</v>
      </c>
      <c r="M34" s="36">
        <f>+J34/H34</f>
        <v>0</v>
      </c>
      <c r="N34" s="36">
        <f>+J34/I34</f>
        <v>0</v>
      </c>
    </row>
    <row r="35" spans="1:14" s="27" customFormat="1" x14ac:dyDescent="0.2">
      <c r="C35" s="31"/>
      <c r="E35" s="32"/>
      <c r="F35" s="28"/>
      <c r="G35" s="28"/>
      <c r="K35" s="30"/>
      <c r="L35" s="30"/>
      <c r="M35" s="30"/>
      <c r="N35" s="30"/>
    </row>
    <row r="36" spans="1:14" s="27" customFormat="1" x14ac:dyDescent="0.2">
      <c r="A36" s="27" t="s">
        <v>51</v>
      </c>
      <c r="B36" s="27" t="s">
        <v>57</v>
      </c>
      <c r="C36" s="31" t="s">
        <v>63</v>
      </c>
      <c r="D36" s="27" t="s">
        <v>43</v>
      </c>
      <c r="E36" s="32">
        <v>323705.57</v>
      </c>
      <c r="F36" s="28">
        <v>340720.26</v>
      </c>
      <c r="G36" s="28">
        <v>340720.26</v>
      </c>
      <c r="H36" s="27">
        <v>1</v>
      </c>
      <c r="I36" s="27">
        <v>1</v>
      </c>
      <c r="J36" s="27">
        <v>1</v>
      </c>
      <c r="K36" s="36">
        <f>+G36/E36</f>
        <v>1.0525622404334902</v>
      </c>
      <c r="L36" s="36">
        <f>+G36/F36</f>
        <v>1</v>
      </c>
      <c r="M36" s="36">
        <f>+J36/H36</f>
        <v>1</v>
      </c>
      <c r="N36" s="36">
        <f>+J36/I36</f>
        <v>1</v>
      </c>
    </row>
    <row r="37" spans="1:14" s="27" customFormat="1" x14ac:dyDescent="0.2">
      <c r="C37" s="31"/>
      <c r="E37" s="32"/>
      <c r="F37" s="28"/>
      <c r="G37" s="28"/>
      <c r="K37" s="30"/>
      <c r="L37" s="30"/>
      <c r="M37" s="30"/>
      <c r="N37" s="30"/>
    </row>
    <row r="38" spans="1:14" s="27" customFormat="1" x14ac:dyDescent="0.2">
      <c r="A38" s="27" t="s">
        <v>51</v>
      </c>
      <c r="B38" s="27" t="s">
        <v>64</v>
      </c>
      <c r="C38" s="31" t="s">
        <v>65</v>
      </c>
      <c r="D38" s="27" t="s">
        <v>43</v>
      </c>
      <c r="E38" s="32">
        <v>2250000</v>
      </c>
      <c r="F38" s="28">
        <v>2250000</v>
      </c>
      <c r="G38" s="28">
        <v>2043349.9</v>
      </c>
      <c r="H38" s="27">
        <v>1</v>
      </c>
      <c r="I38" s="27">
        <v>1</v>
      </c>
      <c r="J38" s="27">
        <v>0</v>
      </c>
      <c r="K38" s="36">
        <f>+G38/E38</f>
        <v>0.90815551111111104</v>
      </c>
      <c r="L38" s="36">
        <f>+G38/F38</f>
        <v>0.90815551111111104</v>
      </c>
      <c r="M38" s="36">
        <f>+J38/H38</f>
        <v>0</v>
      </c>
      <c r="N38" s="36">
        <f>+J38/I38</f>
        <v>0</v>
      </c>
    </row>
    <row r="39" spans="1:14" s="27" customFormat="1" x14ac:dyDescent="0.2">
      <c r="C39" s="31"/>
      <c r="E39" s="32"/>
      <c r="F39" s="28"/>
      <c r="G39" s="28"/>
      <c r="K39" s="30"/>
      <c r="L39" s="30"/>
      <c r="M39" s="30"/>
      <c r="N39" s="30"/>
    </row>
    <row r="40" spans="1:14" s="27" customFormat="1" x14ac:dyDescent="0.2">
      <c r="A40" s="27" t="s">
        <v>51</v>
      </c>
      <c r="B40" s="27" t="s">
        <v>52</v>
      </c>
      <c r="C40" s="31" t="s">
        <v>47</v>
      </c>
      <c r="D40" s="27" t="s">
        <v>43</v>
      </c>
      <c r="E40" s="32">
        <v>1600000</v>
      </c>
      <c r="F40" s="28">
        <v>1014135.13</v>
      </c>
      <c r="G40" s="28">
        <v>993355.4</v>
      </c>
      <c r="H40" s="27">
        <v>1</v>
      </c>
      <c r="I40" s="27">
        <v>1</v>
      </c>
      <c r="J40" s="27">
        <v>1</v>
      </c>
      <c r="K40" s="36">
        <f>+G40/E40</f>
        <v>0.62084712500000006</v>
      </c>
      <c r="L40" s="36">
        <f>+G40/F40</f>
        <v>0.97950990022404605</v>
      </c>
      <c r="M40" s="36">
        <f>+J40/H40</f>
        <v>1</v>
      </c>
      <c r="N40" s="36">
        <f>+J40/I40</f>
        <v>1</v>
      </c>
    </row>
    <row r="41" spans="1:14" s="27" customFormat="1" x14ac:dyDescent="0.2">
      <c r="E41" s="32"/>
      <c r="F41" s="28"/>
      <c r="G41" s="28"/>
      <c r="K41" s="30"/>
      <c r="L41" s="30"/>
      <c r="M41" s="30"/>
      <c r="N41" s="30"/>
    </row>
    <row r="42" spans="1:14" s="27" customFormat="1" x14ac:dyDescent="0.2">
      <c r="A42" s="27" t="s">
        <v>51</v>
      </c>
      <c r="B42" s="27" t="s">
        <v>67</v>
      </c>
      <c r="C42" s="27" t="s">
        <v>91</v>
      </c>
      <c r="D42" s="27" t="s">
        <v>43</v>
      </c>
      <c r="E42" s="32">
        <v>0</v>
      </c>
      <c r="F42" s="28">
        <v>500000</v>
      </c>
      <c r="G42" s="28">
        <v>0</v>
      </c>
      <c r="H42" s="27">
        <v>0</v>
      </c>
      <c r="I42" s="27">
        <v>1</v>
      </c>
      <c r="J42" s="27">
        <v>0</v>
      </c>
      <c r="K42" s="36" t="e">
        <f>+G42/E42</f>
        <v>#DIV/0!</v>
      </c>
      <c r="L42" s="36">
        <f>+G42/F42</f>
        <v>0</v>
      </c>
      <c r="M42" s="36" t="e">
        <f>+J42/H42</f>
        <v>#DIV/0!</v>
      </c>
      <c r="N42" s="36">
        <f>+J42/I42</f>
        <v>0</v>
      </c>
    </row>
    <row r="43" spans="1:14" s="27" customFormat="1" x14ac:dyDescent="0.2">
      <c r="E43" s="32"/>
      <c r="F43" s="28"/>
      <c r="G43" s="28"/>
      <c r="K43" s="30"/>
      <c r="L43" s="30"/>
      <c r="M43" s="30"/>
      <c r="N43" s="30"/>
    </row>
    <row r="44" spans="1:14" s="27" customFormat="1" x14ac:dyDescent="0.2">
      <c r="A44" s="27" t="s">
        <v>51</v>
      </c>
      <c r="B44" s="27" t="s">
        <v>64</v>
      </c>
      <c r="C44" s="33" t="s">
        <v>92</v>
      </c>
      <c r="D44" s="27" t="s">
        <v>43</v>
      </c>
      <c r="E44" s="32">
        <v>1885646.91</v>
      </c>
      <c r="F44" s="28">
        <v>1885646.91</v>
      </c>
      <c r="G44" s="28">
        <v>1885646.91</v>
      </c>
      <c r="H44" s="27">
        <v>1</v>
      </c>
      <c r="I44" s="27">
        <v>1</v>
      </c>
      <c r="J44" s="27">
        <v>1</v>
      </c>
      <c r="K44" s="36">
        <f>+G44/E44</f>
        <v>1</v>
      </c>
      <c r="L44" s="36">
        <f>+G44/F44</f>
        <v>1</v>
      </c>
      <c r="M44" s="36">
        <f>+J44/H44</f>
        <v>1</v>
      </c>
      <c r="N44" s="36">
        <f>+J44/I44</f>
        <v>1</v>
      </c>
    </row>
    <row r="45" spans="1:14" s="27" customFormat="1" x14ac:dyDescent="0.2">
      <c r="E45" s="32"/>
      <c r="F45" s="28"/>
      <c r="G45" s="28"/>
      <c r="K45" s="30"/>
      <c r="L45" s="30"/>
      <c r="M45" s="30"/>
      <c r="N45" s="30"/>
    </row>
    <row r="46" spans="1:14" s="27" customFormat="1" x14ac:dyDescent="0.2">
      <c r="A46" s="27" t="s">
        <v>51</v>
      </c>
      <c r="B46" s="27" t="s">
        <v>64</v>
      </c>
      <c r="C46" s="34" t="s">
        <v>93</v>
      </c>
      <c r="D46" s="27" t="s">
        <v>43</v>
      </c>
      <c r="E46" s="32">
        <v>2428919.7599999998</v>
      </c>
      <c r="F46" s="28">
        <v>2428919.7599999998</v>
      </c>
      <c r="G46" s="28">
        <v>0</v>
      </c>
      <c r="H46" s="27">
        <v>1</v>
      </c>
      <c r="I46" s="27">
        <v>1</v>
      </c>
      <c r="J46" s="27">
        <v>0</v>
      </c>
      <c r="K46" s="36">
        <f>+G46/E46</f>
        <v>0</v>
      </c>
      <c r="L46" s="36">
        <f>+G46/F46</f>
        <v>0</v>
      </c>
      <c r="M46" s="36">
        <f>+J46/H46</f>
        <v>0</v>
      </c>
      <c r="N46" s="36">
        <f>+J46/I46</f>
        <v>0</v>
      </c>
    </row>
    <row r="47" spans="1:14" s="27" customFormat="1" x14ac:dyDescent="0.2">
      <c r="E47" s="32"/>
      <c r="F47" s="28"/>
      <c r="G47" s="28"/>
      <c r="K47" s="30"/>
      <c r="L47" s="30"/>
      <c r="M47" s="30"/>
      <c r="N47" s="30"/>
    </row>
    <row r="48" spans="1:14" s="27" customFormat="1" x14ac:dyDescent="0.2">
      <c r="A48" s="27" t="s">
        <v>51</v>
      </c>
      <c r="B48" s="27" t="s">
        <v>66</v>
      </c>
      <c r="C48" s="27" t="s">
        <v>46</v>
      </c>
      <c r="D48" s="27" t="s">
        <v>43</v>
      </c>
      <c r="E48" s="32">
        <v>1985864.88</v>
      </c>
      <c r="F48" s="28">
        <f>2085864.88+130091.9</f>
        <v>2215956.7799999998</v>
      </c>
      <c r="G48" s="28">
        <v>2215956.7799999998</v>
      </c>
      <c r="H48" s="27">
        <v>1</v>
      </c>
      <c r="I48" s="27">
        <v>1</v>
      </c>
      <c r="J48" s="27">
        <v>1</v>
      </c>
      <c r="K48" s="36">
        <f>+G48/E48</f>
        <v>1.1158648316495732</v>
      </c>
      <c r="L48" s="36">
        <f>+G48/F48</f>
        <v>1</v>
      </c>
      <c r="M48" s="36">
        <f>+J48/H48</f>
        <v>1</v>
      </c>
      <c r="N48" s="36">
        <f>+J48/I48</f>
        <v>1</v>
      </c>
    </row>
    <row r="49" spans="1:14" s="27" customFormat="1" x14ac:dyDescent="0.2">
      <c r="E49" s="32"/>
      <c r="F49" s="28"/>
      <c r="G49" s="28"/>
      <c r="K49" s="30"/>
      <c r="L49" s="30"/>
      <c r="M49" s="30"/>
      <c r="N49" s="30"/>
    </row>
    <row r="50" spans="1:14" s="27" customFormat="1" x14ac:dyDescent="0.2">
      <c r="A50" s="27" t="s">
        <v>51</v>
      </c>
      <c r="B50" s="27" t="s">
        <v>64</v>
      </c>
      <c r="C50" s="27" t="s">
        <v>68</v>
      </c>
      <c r="D50" s="27" t="s">
        <v>43</v>
      </c>
      <c r="E50" s="32">
        <v>2572696.3199999998</v>
      </c>
      <c r="F50" s="28">
        <v>2572696.3199999998</v>
      </c>
      <c r="G50" s="28">
        <v>2541825.58</v>
      </c>
      <c r="H50" s="27">
        <v>1</v>
      </c>
      <c r="I50" s="27">
        <v>1</v>
      </c>
      <c r="J50" s="27">
        <v>1</v>
      </c>
      <c r="K50" s="36">
        <f>+G50/E50</f>
        <v>0.98800062807257416</v>
      </c>
      <c r="L50" s="36">
        <f>+G50/F50</f>
        <v>0.98800062807257416</v>
      </c>
      <c r="M50" s="36">
        <f>+J50/H50</f>
        <v>1</v>
      </c>
      <c r="N50" s="36">
        <f>+J50/I50</f>
        <v>1</v>
      </c>
    </row>
    <row r="51" spans="1:14" s="27" customFormat="1" x14ac:dyDescent="0.2">
      <c r="E51" s="32"/>
      <c r="F51" s="28"/>
      <c r="G51" s="28"/>
      <c r="K51" s="30"/>
      <c r="L51" s="30"/>
      <c r="M51" s="30"/>
      <c r="N51" s="30"/>
    </row>
    <row r="52" spans="1:14" s="27" customFormat="1" x14ac:dyDescent="0.2">
      <c r="A52" s="27" t="s">
        <v>51</v>
      </c>
      <c r="B52" s="27" t="s">
        <v>69</v>
      </c>
      <c r="C52" s="27" t="s">
        <v>70</v>
      </c>
      <c r="D52" s="27" t="s">
        <v>43</v>
      </c>
      <c r="E52" s="32">
        <v>6383653.7599999998</v>
      </c>
      <c r="F52" s="28">
        <v>6383653.7599999998</v>
      </c>
      <c r="G52" s="28">
        <v>4075398.56</v>
      </c>
      <c r="H52" s="27">
        <v>1</v>
      </c>
      <c r="I52" s="27">
        <v>1</v>
      </c>
      <c r="J52" s="27">
        <v>0</v>
      </c>
      <c r="K52" s="36">
        <f>+G52/E52</f>
        <v>0.63841159204724796</v>
      </c>
      <c r="L52" s="36">
        <f>+G52/F52</f>
        <v>0.63841159204724796</v>
      </c>
      <c r="M52" s="36">
        <f>+J52/H52</f>
        <v>0</v>
      </c>
      <c r="N52" s="36">
        <f>+J52/I52</f>
        <v>0</v>
      </c>
    </row>
    <row r="53" spans="1:14" s="27" customFormat="1" x14ac:dyDescent="0.2">
      <c r="E53" s="32"/>
      <c r="F53" s="28"/>
      <c r="G53" s="28"/>
      <c r="K53" s="30"/>
      <c r="L53" s="30"/>
      <c r="M53" s="30"/>
      <c r="N53" s="30"/>
    </row>
    <row r="54" spans="1:14" s="27" customFormat="1" x14ac:dyDescent="0.2">
      <c r="A54" s="27" t="s">
        <v>51</v>
      </c>
      <c r="B54" s="27" t="s">
        <v>66</v>
      </c>
      <c r="C54" s="27" t="s">
        <v>71</v>
      </c>
      <c r="D54" s="27" t="s">
        <v>43</v>
      </c>
      <c r="E54" s="32">
        <v>707401</v>
      </c>
      <c r="F54" s="28">
        <v>707401</v>
      </c>
      <c r="G54" s="28">
        <v>694634.3</v>
      </c>
      <c r="H54" s="27">
        <v>1</v>
      </c>
      <c r="I54" s="27">
        <v>1</v>
      </c>
      <c r="J54" s="27">
        <v>1</v>
      </c>
      <c r="K54" s="36">
        <f>+G54/E54</f>
        <v>0.98195266899537892</v>
      </c>
      <c r="L54" s="36">
        <f>+G54/F54</f>
        <v>0.98195266899537892</v>
      </c>
      <c r="M54" s="36">
        <f>+J54/H54</f>
        <v>1</v>
      </c>
      <c r="N54" s="36">
        <f>+J54/I54</f>
        <v>1</v>
      </c>
    </row>
    <row r="55" spans="1:14" s="27" customFormat="1" x14ac:dyDescent="0.2">
      <c r="E55" s="32"/>
      <c r="F55" s="28"/>
      <c r="G55" s="28"/>
      <c r="K55" s="30"/>
      <c r="L55" s="30"/>
      <c r="M55" s="30"/>
      <c r="N55" s="30"/>
    </row>
    <row r="56" spans="1:14" s="27" customFormat="1" x14ac:dyDescent="0.2">
      <c r="A56" s="27" t="s">
        <v>51</v>
      </c>
      <c r="B56" s="27" t="s">
        <v>72</v>
      </c>
      <c r="C56" s="27" t="s">
        <v>73</v>
      </c>
      <c r="D56" s="27" t="s">
        <v>43</v>
      </c>
      <c r="E56" s="32">
        <v>77933</v>
      </c>
      <c r="F56" s="28">
        <f>+E56</f>
        <v>77933</v>
      </c>
      <c r="G56" s="28">
        <v>69896.679999999993</v>
      </c>
      <c r="H56" s="27">
        <v>1</v>
      </c>
      <c r="I56" s="27">
        <v>1</v>
      </c>
      <c r="J56" s="27">
        <v>1</v>
      </c>
      <c r="K56" s="36">
        <f>+G56/E56</f>
        <v>0.8968816804177947</v>
      </c>
      <c r="L56" s="36">
        <f>+G56/F56</f>
        <v>0.8968816804177947</v>
      </c>
      <c r="M56" s="36">
        <f>+J56/H56</f>
        <v>1</v>
      </c>
      <c r="N56" s="36">
        <f>+J56/I56</f>
        <v>1</v>
      </c>
    </row>
    <row r="57" spans="1:14" s="27" customFormat="1" x14ac:dyDescent="0.2">
      <c r="E57" s="32"/>
      <c r="F57" s="28"/>
      <c r="G57" s="28"/>
      <c r="K57" s="30"/>
      <c r="L57" s="30"/>
      <c r="M57" s="30"/>
      <c r="N57" s="30"/>
    </row>
    <row r="58" spans="1:14" s="27" customFormat="1" x14ac:dyDescent="0.2">
      <c r="A58" s="27" t="s">
        <v>51</v>
      </c>
      <c r="B58" s="27" t="s">
        <v>64</v>
      </c>
      <c r="C58" s="27" t="s">
        <v>74</v>
      </c>
      <c r="D58" s="27" t="s">
        <v>43</v>
      </c>
      <c r="E58" s="32">
        <v>3295161.34</v>
      </c>
      <c r="F58" s="28">
        <v>2674288.75</v>
      </c>
      <c r="G58" s="28">
        <v>2674288.75</v>
      </c>
      <c r="H58" s="27">
        <v>1</v>
      </c>
      <c r="I58" s="27">
        <v>1</v>
      </c>
      <c r="J58" s="27">
        <v>1</v>
      </c>
      <c r="K58" s="36">
        <f>+G58/E58</f>
        <v>0.8115805188464611</v>
      </c>
      <c r="L58" s="36">
        <f>+G58/F58</f>
        <v>1</v>
      </c>
      <c r="M58" s="36">
        <f>+J58/H58</f>
        <v>1</v>
      </c>
      <c r="N58" s="36">
        <f>+J58/I58</f>
        <v>1</v>
      </c>
    </row>
    <row r="59" spans="1:14" s="27" customFormat="1" x14ac:dyDescent="0.2">
      <c r="E59" s="28"/>
      <c r="F59" s="28"/>
      <c r="G59" s="28"/>
      <c r="K59" s="30"/>
      <c r="L59" s="30"/>
      <c r="M59" s="30"/>
      <c r="N59" s="30"/>
    </row>
    <row r="60" spans="1:14" s="27" customFormat="1" x14ac:dyDescent="0.2">
      <c r="A60" s="27" t="s">
        <v>51</v>
      </c>
      <c r="B60" s="27" t="s">
        <v>64</v>
      </c>
      <c r="C60" s="27" t="s">
        <v>90</v>
      </c>
      <c r="D60" s="27" t="s">
        <v>43</v>
      </c>
      <c r="E60" s="28">
        <v>1548969.12</v>
      </c>
      <c r="F60" s="28">
        <v>1548969.12</v>
      </c>
      <c r="G60" s="28">
        <v>1499569.3</v>
      </c>
      <c r="H60" s="27">
        <v>1</v>
      </c>
      <c r="I60" s="27">
        <v>1</v>
      </c>
      <c r="J60" s="27">
        <v>1</v>
      </c>
      <c r="K60" s="36">
        <f>+G60/E60</f>
        <v>0.96810793749070989</v>
      </c>
      <c r="L60" s="36">
        <f>+G60/F60</f>
        <v>0.96810793749070989</v>
      </c>
      <c r="M60" s="36">
        <f>+J60/H60</f>
        <v>1</v>
      </c>
      <c r="N60" s="36">
        <f>+J60/I60</f>
        <v>1</v>
      </c>
    </row>
    <row r="61" spans="1:14" s="27" customFormat="1" x14ac:dyDescent="0.2">
      <c r="E61" s="28"/>
      <c r="F61" s="28"/>
      <c r="G61" s="28"/>
      <c r="K61" s="30"/>
      <c r="L61" s="30"/>
      <c r="M61" s="30"/>
      <c r="N61" s="30"/>
    </row>
    <row r="62" spans="1:14" s="27" customFormat="1" x14ac:dyDescent="0.2">
      <c r="A62" s="27" t="s">
        <v>51</v>
      </c>
      <c r="B62" s="27" t="s">
        <v>64</v>
      </c>
      <c r="C62" s="27" t="s">
        <v>75</v>
      </c>
      <c r="D62" s="27" t="s">
        <v>43</v>
      </c>
      <c r="E62" s="28">
        <v>1161884.8899999999</v>
      </c>
      <c r="F62" s="28">
        <v>2323769.7799999998</v>
      </c>
      <c r="G62" s="28">
        <v>2243981.5</v>
      </c>
      <c r="H62" s="27">
        <v>1</v>
      </c>
      <c r="I62" s="27">
        <v>1</v>
      </c>
      <c r="J62" s="27">
        <v>1</v>
      </c>
      <c r="K62" s="36">
        <f>+G62/E62</f>
        <v>1.9313285845381811</v>
      </c>
      <c r="L62" s="36">
        <f>+G62/F62</f>
        <v>0.96566429226909056</v>
      </c>
      <c r="M62" s="36">
        <f>+J62/H62</f>
        <v>1</v>
      </c>
      <c r="N62" s="36">
        <f>+J62/I62</f>
        <v>1</v>
      </c>
    </row>
    <row r="63" spans="1:14" s="27" customFormat="1" x14ac:dyDescent="0.2">
      <c r="E63" s="28"/>
      <c r="F63" s="28"/>
      <c r="G63" s="28"/>
      <c r="K63" s="30"/>
      <c r="L63" s="30"/>
      <c r="M63" s="30"/>
      <c r="N63" s="30"/>
    </row>
    <row r="64" spans="1:14" s="27" customFormat="1" x14ac:dyDescent="0.2">
      <c r="A64" s="27" t="s">
        <v>51</v>
      </c>
      <c r="B64" s="27" t="s">
        <v>64</v>
      </c>
      <c r="C64" s="27" t="s">
        <v>76</v>
      </c>
      <c r="D64" s="27" t="s">
        <v>43</v>
      </c>
      <c r="E64" s="28">
        <v>4973550.22</v>
      </c>
      <c r="F64" s="28">
        <v>5639023.71</v>
      </c>
      <c r="G64" s="28">
        <v>5639023.71</v>
      </c>
      <c r="H64" s="27">
        <v>1</v>
      </c>
      <c r="I64" s="27">
        <v>1</v>
      </c>
      <c r="J64" s="27">
        <v>1</v>
      </c>
      <c r="K64" s="36">
        <f>+G64/E64</f>
        <v>1.1338025073767126</v>
      </c>
      <c r="L64" s="36">
        <f>+G64/F64</f>
        <v>1</v>
      </c>
      <c r="M64" s="36">
        <f>+J64/H64</f>
        <v>1</v>
      </c>
      <c r="N64" s="36">
        <f>+J64/I64</f>
        <v>1</v>
      </c>
    </row>
    <row r="65" spans="1:14" s="27" customFormat="1" x14ac:dyDescent="0.2">
      <c r="E65" s="28"/>
      <c r="F65" s="28"/>
      <c r="G65" s="28"/>
      <c r="K65" s="30"/>
      <c r="L65" s="30"/>
      <c r="M65" s="30"/>
      <c r="N65" s="30"/>
    </row>
    <row r="66" spans="1:14" s="27" customFormat="1" x14ac:dyDescent="0.2">
      <c r="A66" s="27" t="s">
        <v>51</v>
      </c>
      <c r="B66" s="27" t="s">
        <v>64</v>
      </c>
      <c r="C66" s="27" t="s">
        <v>77</v>
      </c>
      <c r="D66" s="27" t="s">
        <v>43</v>
      </c>
      <c r="E66" s="28">
        <v>5594845.0199999996</v>
      </c>
      <c r="F66" s="28">
        <v>5594845.0199999996</v>
      </c>
      <c r="G66" s="28">
        <v>5397728.1699999999</v>
      </c>
      <c r="H66" s="27">
        <v>1</v>
      </c>
      <c r="I66" s="27">
        <v>1</v>
      </c>
      <c r="J66" s="27">
        <v>1</v>
      </c>
      <c r="K66" s="36">
        <f>+G66/E66</f>
        <v>0.96476813043160936</v>
      </c>
      <c r="L66" s="36">
        <f>+G66/F66</f>
        <v>0.96476813043160936</v>
      </c>
      <c r="M66" s="36">
        <f>+J66/H66</f>
        <v>1</v>
      </c>
      <c r="N66" s="36">
        <f>+J66/I66</f>
        <v>1</v>
      </c>
    </row>
    <row r="67" spans="1:14" s="27" customFormat="1" x14ac:dyDescent="0.2">
      <c r="E67" s="28"/>
      <c r="F67" s="28"/>
      <c r="G67" s="28"/>
      <c r="K67" s="30"/>
      <c r="L67" s="30"/>
      <c r="M67" s="30"/>
      <c r="N67" s="30"/>
    </row>
    <row r="68" spans="1:14" s="27" customFormat="1" x14ac:dyDescent="0.2">
      <c r="A68" s="27" t="s">
        <v>51</v>
      </c>
      <c r="B68" s="27" t="s">
        <v>64</v>
      </c>
      <c r="C68" s="27" t="s">
        <v>78</v>
      </c>
      <c r="D68" s="27" t="s">
        <v>43</v>
      </c>
      <c r="E68" s="28">
        <v>978442.94</v>
      </c>
      <c r="F68" s="28">
        <v>987655.08</v>
      </c>
      <c r="G68" s="28">
        <v>869515.06</v>
      </c>
      <c r="H68" s="27">
        <v>1</v>
      </c>
      <c r="I68" s="27">
        <v>1</v>
      </c>
      <c r="J68" s="27">
        <v>0</v>
      </c>
      <c r="K68" s="36">
        <f>+G68/E68</f>
        <v>0.8886722203749563</v>
      </c>
      <c r="L68" s="36">
        <f>+G68/F68</f>
        <v>0.88038332167541744</v>
      </c>
      <c r="M68" s="36">
        <f>+J68/H68</f>
        <v>0</v>
      </c>
      <c r="N68" s="36">
        <f>+J68/I68</f>
        <v>0</v>
      </c>
    </row>
    <row r="69" spans="1:14" s="27" customFormat="1" x14ac:dyDescent="0.2">
      <c r="E69" s="28"/>
      <c r="F69" s="28"/>
      <c r="G69" s="28"/>
      <c r="K69" s="30"/>
      <c r="L69" s="30"/>
      <c r="M69" s="30"/>
      <c r="N69" s="30"/>
    </row>
    <row r="70" spans="1:14" s="27" customFormat="1" x14ac:dyDescent="0.2">
      <c r="A70" s="27" t="s">
        <v>51</v>
      </c>
      <c r="B70" s="27" t="s">
        <v>64</v>
      </c>
      <c r="C70" s="27" t="s">
        <v>79</v>
      </c>
      <c r="D70" s="27" t="s">
        <v>43</v>
      </c>
      <c r="E70" s="28">
        <v>1594583.57</v>
      </c>
      <c r="F70" s="28">
        <v>1934987.57</v>
      </c>
      <c r="G70" s="28">
        <v>1924765.81</v>
      </c>
      <c r="H70" s="27">
        <v>1</v>
      </c>
      <c r="I70" s="27">
        <v>1</v>
      </c>
      <c r="J70" s="27">
        <v>1</v>
      </c>
      <c r="K70" s="36">
        <f>+G70/E70</f>
        <v>1.2070648702344273</v>
      </c>
      <c r="L70" s="36">
        <f>+G70/F70</f>
        <v>0.994717402758303</v>
      </c>
      <c r="M70" s="36">
        <f>+J70/H70</f>
        <v>1</v>
      </c>
      <c r="N70" s="36">
        <f>+J70/I70</f>
        <v>1</v>
      </c>
    </row>
    <row r="71" spans="1:14" s="27" customFormat="1" x14ac:dyDescent="0.2">
      <c r="E71" s="28"/>
      <c r="F71" s="28"/>
      <c r="G71" s="28"/>
      <c r="K71" s="30"/>
      <c r="L71" s="30"/>
      <c r="M71" s="30"/>
      <c r="N71" s="30"/>
    </row>
    <row r="72" spans="1:14" s="27" customFormat="1" x14ac:dyDescent="0.2">
      <c r="A72" s="27" t="s">
        <v>51</v>
      </c>
      <c r="B72" s="27" t="s">
        <v>64</v>
      </c>
      <c r="C72" s="27" t="s">
        <v>80</v>
      </c>
      <c r="D72" s="27" t="s">
        <v>43</v>
      </c>
      <c r="E72" s="28">
        <v>1667433.24</v>
      </c>
      <c r="F72" s="28">
        <v>1893111.81</v>
      </c>
      <c r="G72" s="28">
        <v>1893111.81</v>
      </c>
      <c r="H72" s="27">
        <v>1</v>
      </c>
      <c r="I72" s="27">
        <v>1</v>
      </c>
      <c r="J72" s="27">
        <v>1</v>
      </c>
      <c r="K72" s="36">
        <f>+G72/E72</f>
        <v>1.1353448909294863</v>
      </c>
      <c r="L72" s="36">
        <f>+G72/F72</f>
        <v>1</v>
      </c>
      <c r="M72" s="36">
        <f>+J72/H72</f>
        <v>1</v>
      </c>
      <c r="N72" s="36">
        <f>+J72/I72</f>
        <v>1</v>
      </c>
    </row>
    <row r="73" spans="1:14" s="27" customFormat="1" x14ac:dyDescent="0.2">
      <c r="E73" s="28"/>
      <c r="F73" s="28"/>
      <c r="G73" s="28"/>
      <c r="K73" s="30"/>
      <c r="L73" s="30"/>
      <c r="M73" s="30"/>
      <c r="N73" s="30"/>
    </row>
    <row r="74" spans="1:14" s="27" customFormat="1" x14ac:dyDescent="0.2">
      <c r="A74" s="27" t="s">
        <v>51</v>
      </c>
      <c r="B74" s="27" t="s">
        <v>64</v>
      </c>
      <c r="C74" s="27" t="s">
        <v>81</v>
      </c>
      <c r="D74" s="27" t="s">
        <v>43</v>
      </c>
      <c r="E74" s="28">
        <v>4861324.12</v>
      </c>
      <c r="F74" s="28">
        <v>4861324.12</v>
      </c>
      <c r="G74" s="28">
        <v>4854876.1900000004</v>
      </c>
      <c r="H74" s="27">
        <v>1</v>
      </c>
      <c r="I74" s="27">
        <v>1</v>
      </c>
      <c r="J74" s="27">
        <v>1</v>
      </c>
      <c r="K74" s="36">
        <f>+G74/E74</f>
        <v>0.99867362680602345</v>
      </c>
      <c r="L74" s="36">
        <f>+G74/F74</f>
        <v>0.99867362680602345</v>
      </c>
      <c r="M74" s="36">
        <f>+J74/H74</f>
        <v>1</v>
      </c>
      <c r="N74" s="36">
        <f>+J74/I74</f>
        <v>1</v>
      </c>
    </row>
    <row r="75" spans="1:14" s="27" customFormat="1" x14ac:dyDescent="0.2">
      <c r="E75" s="28"/>
      <c r="F75" s="28"/>
      <c r="G75" s="28"/>
      <c r="K75" s="30"/>
      <c r="L75" s="30"/>
      <c r="M75" s="30"/>
      <c r="N75" s="30"/>
    </row>
    <row r="76" spans="1:14" s="27" customFormat="1" x14ac:dyDescent="0.2">
      <c r="A76" s="27" t="s">
        <v>51</v>
      </c>
      <c r="B76" s="27" t="s">
        <v>64</v>
      </c>
      <c r="C76" s="27" t="s">
        <v>82</v>
      </c>
      <c r="D76" s="27" t="s">
        <v>43</v>
      </c>
      <c r="E76" s="28">
        <v>1844678.71</v>
      </c>
      <c r="F76" s="28">
        <v>2244678.71</v>
      </c>
      <c r="G76" s="28">
        <v>2244678.71</v>
      </c>
      <c r="H76" s="27">
        <v>1</v>
      </c>
      <c r="I76" s="27">
        <v>1</v>
      </c>
      <c r="J76" s="27">
        <v>1</v>
      </c>
      <c r="K76" s="36">
        <f>+G76/E76</f>
        <v>1.2168399287266669</v>
      </c>
      <c r="L76" s="36">
        <f>+G76/F76</f>
        <v>1</v>
      </c>
      <c r="M76" s="36">
        <f>+J76/H76</f>
        <v>1</v>
      </c>
      <c r="N76" s="36">
        <f>+J76/I76</f>
        <v>1</v>
      </c>
    </row>
  </sheetData>
  <sheetProtection formatCells="0" formatColumns="0" formatRows="0" insertRows="0" deleteRows="0" autoFilter="0"/>
  <autoFilter ref="A3:N20"/>
  <mergeCells count="1">
    <mergeCell ref="A1:N1"/>
  </mergeCells>
  <dataValidations disablePrompts="1" count="1">
    <dataValidation allowBlank="1" showErrorMessage="1" prompt="Clave asignada al programa/proyecto" sqref="A2:A3"/>
  </dataValidations>
  <pageMargins left="0.7" right="0.7" top="0.75" bottom="0.75" header="0.3" footer="0.3"/>
  <pageSetup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zoomScale="120" zoomScaleNormal="120" zoomScaleSheetLayoutView="100" workbookViewId="0">
      <pane ySplit="1" topLeftCell="A2" activePane="bottomLeft" state="frozen"/>
      <selection pane="bottomLeft" activeCell="A2" sqref="A2"/>
    </sheetView>
  </sheetViews>
  <sheetFormatPr baseColWidth="10" defaultRowHeight="11.25" x14ac:dyDescent="0.2"/>
  <cols>
    <col min="1" max="1" width="135.83203125" style="5" customWidth="1"/>
    <col min="2" max="16384" width="12" style="5"/>
  </cols>
  <sheetData>
    <row r="1" spans="1:1" x14ac:dyDescent="0.2">
      <c r="A1" s="2" t="s">
        <v>17</v>
      </c>
    </row>
    <row r="2" spans="1:1" ht="11.25" customHeight="1" x14ac:dyDescent="0.2">
      <c r="A2" s="7" t="s">
        <v>24</v>
      </c>
    </row>
    <row r="3" spans="1:1" ht="11.25" customHeight="1" x14ac:dyDescent="0.2">
      <c r="A3" s="7" t="s">
        <v>25</v>
      </c>
    </row>
    <row r="4" spans="1:1" ht="11.25" customHeight="1" x14ac:dyDescent="0.2">
      <c r="A4" s="7" t="s">
        <v>26</v>
      </c>
    </row>
    <row r="5" spans="1:1" ht="11.25" customHeight="1" x14ac:dyDescent="0.2">
      <c r="A5" s="6" t="s">
        <v>20</v>
      </c>
    </row>
    <row r="6" spans="1:1" ht="11.25" customHeight="1" x14ac:dyDescent="0.2">
      <c r="A6" s="7" t="s">
        <v>33</v>
      </c>
    </row>
    <row r="7" spans="1:1" x14ac:dyDescent="0.2">
      <c r="A7" s="6" t="s">
        <v>21</v>
      </c>
    </row>
    <row r="8" spans="1:1" ht="22.5" x14ac:dyDescent="0.2">
      <c r="A8" s="6" t="s">
        <v>22</v>
      </c>
    </row>
    <row r="9" spans="1:1" ht="22.5" x14ac:dyDescent="0.2">
      <c r="A9" s="6" t="s">
        <v>23</v>
      </c>
    </row>
    <row r="10" spans="1:1" x14ac:dyDescent="0.2">
      <c r="A10" s="7" t="s">
        <v>27</v>
      </c>
    </row>
    <row r="11" spans="1:1" ht="22.5" x14ac:dyDescent="0.2">
      <c r="A11" s="7" t="s">
        <v>28</v>
      </c>
    </row>
    <row r="12" spans="1:1" ht="22.5" x14ac:dyDescent="0.2">
      <c r="A12" s="7" t="s">
        <v>29</v>
      </c>
    </row>
    <row r="13" spans="1:1" x14ac:dyDescent="0.2">
      <c r="A13" s="7" t="s">
        <v>30</v>
      </c>
    </row>
    <row r="14" spans="1:1" ht="22.5" x14ac:dyDescent="0.2">
      <c r="A14" s="7" t="s">
        <v>31</v>
      </c>
    </row>
    <row r="15" spans="1:1" x14ac:dyDescent="0.2">
      <c r="A15" s="8" t="s">
        <v>32</v>
      </c>
    </row>
    <row r="16" spans="1:1" ht="11.25" customHeight="1" x14ac:dyDescent="0.2">
      <c r="A16" s="6"/>
    </row>
    <row r="17" spans="1:1" x14ac:dyDescent="0.2">
      <c r="A17" s="3" t="s">
        <v>18</v>
      </c>
    </row>
    <row r="18" spans="1:1" x14ac:dyDescent="0.2">
      <c r="A18" s="6" t="s">
        <v>19</v>
      </c>
    </row>
    <row r="20" spans="1:1" x14ac:dyDescent="0.2">
      <c r="A20" s="10" t="s">
        <v>34</v>
      </c>
    </row>
    <row r="21" spans="1:1" ht="33.75" x14ac:dyDescent="0.2">
      <c r="A21" s="9" t="s">
        <v>35</v>
      </c>
    </row>
    <row r="23" spans="1:1" ht="38.25" customHeight="1" x14ac:dyDescent="0.2">
      <c r="A23" s="9" t="s">
        <v>36</v>
      </c>
    </row>
    <row r="25" spans="1:1" ht="24" x14ac:dyDescent="0.2">
      <c r="A25" s="11" t="s">
        <v>39</v>
      </c>
    </row>
    <row r="26" spans="1:1" x14ac:dyDescent="0.2">
      <c r="A26" s="5" t="s">
        <v>37</v>
      </c>
    </row>
    <row r="27" spans="1:1" ht="14.25" x14ac:dyDescent="0.2">
      <c r="A27" s="5" t="s">
        <v>38</v>
      </c>
    </row>
  </sheetData>
  <sheetProtection algorithmName="SHA-512" hashValue="cjzqfOE7//0r3ux7qB8e/YKp09XfxWbjpqSyyfaIdbEcIDj1ZFp48KPHDBxeVmt51Jt7Zjym+1ER/NgEzOQ8JA==" saltValue="rD5ePe4h5UfPvXEOrS7GU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63975786EB30C4EA7A65B97DC142E51" ma:contentTypeVersion="0" ma:contentTypeDescription="Crear nuevo documento." ma:contentTypeScope="" ma:versionID="43043afa9d20f6bcf2c3be188f69e90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EC8FCA9-6072-4431-8830-F7646432B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2017-03-30T22:21:48Z</cp:lastPrinted>
  <dcterms:created xsi:type="dcterms:W3CDTF">2014-10-22T05:35:08Z</dcterms:created>
  <dcterms:modified xsi:type="dcterms:W3CDTF">2020-04-29T23:18:13Z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