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ual 2018\"/>
    </mc:Choice>
  </mc:AlternateContent>
  <bookViews>
    <workbookView xWindow="0" yWindow="0" windowWidth="23040" windowHeight="8940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GASTO_E_FIN_01">Hoja1!$B$80</definedName>
    <definedName name="GASTO_E_FIN_02">Hoja1!$C$80</definedName>
    <definedName name="GASTO_E_FIN_03">Hoja1!$D$80</definedName>
    <definedName name="GASTO_E_FIN_04">Hoja1!$E$80</definedName>
    <definedName name="GASTO_E_FIN_05">Hoja1!$F$80</definedName>
    <definedName name="GASTO_E_FIN_06">Hoja1!$G$80</definedName>
    <definedName name="GASTO_E_T1">Hoja1!$B$64</definedName>
    <definedName name="GASTO_E_T2">Hoja1!$C$64</definedName>
    <definedName name="GASTO_E_T3">Hoja1!$D$64</definedName>
    <definedName name="GASTO_E_T4">Hoja1!$E$64</definedName>
    <definedName name="GASTO_E_T5">Hoja1!$F$64</definedName>
    <definedName name="GASTO_E_T6">Hoja1!$G$64</definedName>
    <definedName name="GASTO_NE_FIN_01">Hoja1!$B$63</definedName>
    <definedName name="GASTO_NE_FIN_02">Hoja1!$C$63</definedName>
    <definedName name="GASTO_NE_FIN_03">Hoja1!$D$63</definedName>
    <definedName name="GASTO_NE_FIN_04">Hoja1!$E$63</definedName>
    <definedName name="GASTO_NE_FIN_05">Hoja1!$F$63</definedName>
    <definedName name="GASTO_NE_FIN_06">Hoja1!$G$63</definedName>
    <definedName name="GASTO_NE_T1">Hoja1!$B$9</definedName>
    <definedName name="GASTO_NE_T2">Hoja1!$C$9</definedName>
    <definedName name="GASTO_NE_T3">Hoja1!$D$9</definedName>
    <definedName name="GASTO_NE_T4">Hoja1!$E$9</definedName>
    <definedName name="GASTO_NE_T5">Hoja1!$F$9</definedName>
    <definedName name="GASTO_NE_T6">Hoja1!$G$9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4" i="1" s="1"/>
  <c r="G65" i="1"/>
  <c r="F64" i="1"/>
  <c r="E64" i="1"/>
  <c r="D64" i="1"/>
  <c r="C64" i="1"/>
  <c r="B64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 s="1"/>
  <c r="F9" i="1"/>
  <c r="F81" i="1" s="1"/>
  <c r="E9" i="1"/>
  <c r="E81" i="1" s="1"/>
  <c r="D9" i="1"/>
  <c r="D81" i="1" s="1"/>
  <c r="C9" i="1"/>
  <c r="C81" i="1" s="1"/>
  <c r="B9" i="1"/>
  <c r="B81" i="1" s="1"/>
  <c r="A5" i="1"/>
  <c r="A2" i="1"/>
  <c r="G81" i="1" l="1"/>
</calcChain>
</file>

<file path=xl/sharedStrings.xml><?xml version="1.0" encoding="utf-8"?>
<sst xmlns="http://schemas.openxmlformats.org/spreadsheetml/2006/main" count="85" uniqueCount="69">
  <si>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</si>
  <si>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</si>
  <si>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</si>
  <si>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</si>
  <si>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</si>
  <si>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</si>
  <si>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</si>
  <si>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</si>
  <si>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</si>
  <si>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</si>
  <si>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</si>
  <si>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</si>
  <si>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</si>
  <si>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31111-0101  PRESIDENCIA MUNICIPAL</t>
  </si>
  <si>
    <t>31111-0102  SINDICATURA Y REGIDURIA</t>
  </si>
  <si>
    <t>31111-0103  SECRETARIA PARTICULAR</t>
  </si>
  <si>
    <t>31111-0104  UNIDAD DE ACCESO A LA INFORMACION</t>
  </si>
  <si>
    <t>31111-0105  JUZGADO MUNICIPAL</t>
  </si>
  <si>
    <t>31111-0106  COMUNICACION SOCIAL Y EVENTOS</t>
  </si>
  <si>
    <t>31111-0107  SECRETARIA EJECUTIVA</t>
  </si>
  <si>
    <t>31111-0108  EVALUACIÓN Y SEGIMIENTO</t>
  </si>
  <si>
    <t>31111-0109  ATENCIÓN CIUDADANA</t>
  </si>
  <si>
    <t>31111-0201  SRIA. DEL H. AYUNTAMIENTO</t>
  </si>
  <si>
    <t>31111-0202  DEPARTAMENTO DE FISCALIZACION</t>
  </si>
  <si>
    <t>31111-0203  OFICINA DE RECLUTAMIENTO</t>
  </si>
  <si>
    <t>31111-0204  ASUNTOS JURIDICOS</t>
  </si>
  <si>
    <t>31111-0205  ASUNTOS INTERNOS</t>
  </si>
  <si>
    <t>31111-0206  ARCHIVO MUNICIPAL</t>
  </si>
  <si>
    <t>31111-0301  TESORERIA</t>
  </si>
  <si>
    <t>31111-0302  DIRECCION DE INGRESOS</t>
  </si>
  <si>
    <t>31111-0303  DIRECCION DE EGRESOS</t>
  </si>
  <si>
    <t>31111-0304  DEPARTAMENTO DE ADQUISICIONES</t>
  </si>
  <si>
    <t>31111-0305  DEPARTAMENTO DE RECURSOS HUMANOS</t>
  </si>
  <si>
    <t>31111-0306  DEPARTAMENTO DE SERVICIOS MEDICOS</t>
  </si>
  <si>
    <t>31111-0307  DEPARTAMENTO DE INFORMATICA</t>
  </si>
  <si>
    <t>31111-0308  CATASTRO</t>
  </si>
  <si>
    <t>31111-0309  IMPUESTOS INMOBILIARIOS</t>
  </si>
  <si>
    <t>31111-0310  EJECUCIÓN FISCAL</t>
  </si>
  <si>
    <t>31111-0401  DIRECCION DE SERVICIOS PUBLICOS</t>
  </si>
  <si>
    <t>31111-0402  LIMPIA</t>
  </si>
  <si>
    <t>31111-0403  PARQUES Y JARDINES</t>
  </si>
  <si>
    <t>31111-0404  MERCADOS</t>
  </si>
  <si>
    <t>31111-0405  RASTRO</t>
  </si>
  <si>
    <t>31111-0406  PANTEONES</t>
  </si>
  <si>
    <t>31111-0407  ALUMBRADO PUBLICO</t>
  </si>
  <si>
    <t>31111-0501  DIRECCION DE DESARROLLO URBANO</t>
  </si>
  <si>
    <t>31111-0502  DIRECCION DE ECOLOGIA</t>
  </si>
  <si>
    <t>31111-0503  PLANEACION URBANA MUNICIPAL</t>
  </si>
  <si>
    <t>31111-0601  DIRECCION DE FOMENTO ECONOMICO</t>
  </si>
  <si>
    <t>31111-0602  SERVICIO MUNICIPAL DE EMPLEO</t>
  </si>
  <si>
    <t>31111-0701  DIRECCION DE DESARROLLO SOCIAL</t>
  </si>
  <si>
    <t>31111-0702  PROMOCIÓN RURAL</t>
  </si>
  <si>
    <t>31111-0703  COPLADEM</t>
  </si>
  <si>
    <t>31111-0801  DIRECCION DE EDUCACION Y CULTURA</t>
  </si>
  <si>
    <t>31111-0802  CASA DE LA CULTURA</t>
  </si>
  <si>
    <t>31111-0901  COMUDAJ</t>
  </si>
  <si>
    <t>31111-1001  DIRECCION GENERAL DE SEGURIDAD</t>
  </si>
  <si>
    <t>31111-1002  SUBDIRECCION DE TRANSITO Y VIALIDAD</t>
  </si>
  <si>
    <t>31111-1003  DEPARTAMENTO DE TRANSPORTE</t>
  </si>
  <si>
    <t>31111-1005  RECLUSORIO MUNICIPAL</t>
  </si>
  <si>
    <t>31111-1006  PROTECCION CIVIL</t>
  </si>
  <si>
    <t>31111-1007  CENTRAL DE EMERGECIAS 911</t>
  </si>
  <si>
    <t>31111-1101  OBRA PUBLICA</t>
  </si>
  <si>
    <t>31111-1201  CONTRALORIA MUNICIPAL</t>
  </si>
  <si>
    <t>31111-1301  INSTITUTO DE LA MUJER</t>
  </si>
  <si>
    <t>31111-1401  INSTITUTO MUNICIPAL DE LA JUVENTUD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</si>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</sst>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4" fontId="4" fillId="0" borderId="12" xfId="0" applyNumberFormat="1" applyFont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4" fontId="5" fillId="0" borderId="12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arto%20trimestre/0361_LDF_1800_MSIL_000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SILAO DE LA VICTORIA, Gobierno del Estado de Guanajuato (a)</v>
          </cell>
        </row>
        <row r="16">
          <cell r="C16" t="str">
            <v>Del 1 de enero al 31 de diciembre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sqref="A1:XFD1048576"/>
    </sheetView>
  </sheetViews>
  <sheetFormatPr baseColWidth="10" defaultColWidth="0" defaultRowHeight="0" zeroHeight="1" x14ac:dyDescent="0.3"/>
  <cols>
    <col min="1" max="1" width="59.33203125" customWidth="1"/>
    <col min="2" max="6" width="20.6640625" customWidth="1"/>
    <col min="7" max="7" width="18.33203125" customWidth="1"/>
    <col min="8" max="16384" width="10.6640625" hidden="1"/>
  </cols>
  <sheetData>
    <row r="1" spans="1:7" ht="56.2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ht="14.4" x14ac:dyDescent="0.3">
      <c r="A2" s="2" t="str">
        <f>ENTE_PUBLICO_A</f>
        <v>MUNICIPIO DE SILAO DE LA VICTORIA, Gobierno del Estado de Guanajuato (a)</v>
      </c>
      <c r="B2" s="3"/>
      <c r="C2" s="3"/>
      <c r="D2" s="3"/>
      <c r="E2" s="3"/>
      <c r="F2" s="3"/>
      <c r="G2" s="4"/>
    </row>
    <row r="3" spans="1:7" ht="14.4" x14ac:dyDescent="0.3">
      <c r="A3" s="5" t="s">
        <v>1</v>
      </c>
      <c r="B3" s="6"/>
      <c r="C3" s="6"/>
      <c r="D3" s="6"/>
      <c r="E3" s="6"/>
      <c r="F3" s="6"/>
      <c r="G3" s="7"/>
    </row>
    <row r="4" spans="1:7" ht="14.4" x14ac:dyDescent="0.3">
      <c r="A4" s="5" t="s">
        <v>2</v>
      </c>
      <c r="B4" s="6"/>
      <c r="C4" s="6"/>
      <c r="D4" s="6"/>
      <c r="E4" s="6"/>
      <c r="F4" s="6"/>
      <c r="G4" s="7"/>
    </row>
    <row r="5" spans="1:7" ht="14.4" x14ac:dyDescent="0.3">
      <c r="A5" s="8" t="str">
        <f>TRIMESTRE</f>
        <v>Del 1 de enero al 31 de diciembre de 2018 (b)</v>
      </c>
      <c r="B5" s="9"/>
      <c r="C5" s="9"/>
      <c r="D5" s="9"/>
      <c r="E5" s="9"/>
      <c r="F5" s="9"/>
      <c r="G5" s="10"/>
    </row>
    <row r="6" spans="1:7" ht="14.4" x14ac:dyDescent="0.3">
      <c r="A6" s="11" t="s">
        <v>3</v>
      </c>
      <c r="B6" s="12"/>
      <c r="C6" s="12"/>
      <c r="D6" s="12"/>
      <c r="E6" s="12"/>
      <c r="F6" s="12"/>
      <c r="G6" s="13"/>
    </row>
    <row r="7" spans="1:7" ht="14.4" x14ac:dyDescent="0.3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</row>
    <row r="8" spans="1:7" ht="28.8" x14ac:dyDescent="0.3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</row>
    <row r="9" spans="1:7" ht="14.4" x14ac:dyDescent="0.3">
      <c r="A9" s="21" t="s">
        <v>12</v>
      </c>
      <c r="B9" s="22">
        <f>SUM(B10:GASTO_NE_FIN_01)</f>
        <v>310542690.39000005</v>
      </c>
      <c r="C9" s="22">
        <f>SUM(C10:GASTO_NE_FIN_02)</f>
        <v>265513257.90000004</v>
      </c>
      <c r="D9" s="22">
        <f>SUM(D10:GASTO_NE_FIN_03)</f>
        <v>378694454.82999986</v>
      </c>
      <c r="E9" s="22">
        <f>SUM(E10:GASTO_NE_FIN_04)</f>
        <v>347207905.68000007</v>
      </c>
      <c r="F9" s="22">
        <f>SUM(F10:GASTO_NE_FIN_05)</f>
        <v>332938590.7299999</v>
      </c>
      <c r="G9" s="22">
        <f>SUM(G10:GASTO_NE_FIN_06)</f>
        <v>31486549.15000001</v>
      </c>
    </row>
    <row r="10" spans="1:7" s="25" customFormat="1" ht="14.4" x14ac:dyDescent="0.3">
      <c r="A10" s="23" t="s">
        <v>13</v>
      </c>
      <c r="B10" s="24">
        <v>16676106.48</v>
      </c>
      <c r="C10" s="24">
        <v>8070675.6299999999</v>
      </c>
      <c r="D10" s="24">
        <v>18119786.870000001</v>
      </c>
      <c r="E10" s="24">
        <v>17397204.739999998</v>
      </c>
      <c r="F10" s="24">
        <v>15993555.01</v>
      </c>
      <c r="G10" s="24">
        <f t="shared" ref="G10:G62" si="0">D10-E10</f>
        <v>722582.13000000268</v>
      </c>
    </row>
    <row r="11" spans="1:7" s="25" customFormat="1" ht="14.4" x14ac:dyDescent="0.3">
      <c r="A11" s="23" t="s">
        <v>14</v>
      </c>
      <c r="B11" s="24">
        <v>19435776.649999999</v>
      </c>
      <c r="C11" s="24">
        <v>1543577.8</v>
      </c>
      <c r="D11" s="24">
        <v>19713598.850000001</v>
      </c>
      <c r="E11" s="24">
        <v>19012729.739999998</v>
      </c>
      <c r="F11" s="24">
        <v>18755418</v>
      </c>
      <c r="G11" s="24">
        <f t="shared" si="0"/>
        <v>700869.11000000313</v>
      </c>
    </row>
    <row r="12" spans="1:7" s="25" customFormat="1" ht="14.4" x14ac:dyDescent="0.3">
      <c r="A12" s="23" t="s">
        <v>15</v>
      </c>
      <c r="B12" s="24">
        <v>1048589.8999999999</v>
      </c>
      <c r="C12" s="24">
        <v>1320690.71</v>
      </c>
      <c r="D12" s="24">
        <v>1665899.19</v>
      </c>
      <c r="E12" s="24">
        <v>1386929.25</v>
      </c>
      <c r="F12" s="24">
        <v>648998.27</v>
      </c>
      <c r="G12" s="24">
        <f t="shared" si="0"/>
        <v>278969.93999999994</v>
      </c>
    </row>
    <row r="13" spans="1:7" s="25" customFormat="1" ht="14.4" x14ac:dyDescent="0.3">
      <c r="A13" s="23" t="s">
        <v>16</v>
      </c>
      <c r="B13" s="24">
        <v>1097379.02</v>
      </c>
      <c r="C13" s="24">
        <v>319198.18</v>
      </c>
      <c r="D13" s="24">
        <v>827641.82</v>
      </c>
      <c r="E13" s="24">
        <v>788298.36</v>
      </c>
      <c r="F13" s="24">
        <v>779304.72</v>
      </c>
      <c r="G13" s="24">
        <f t="shared" si="0"/>
        <v>39343.459999999963</v>
      </c>
    </row>
    <row r="14" spans="1:7" s="25" customFormat="1" ht="14.4" x14ac:dyDescent="0.3">
      <c r="A14" s="23" t="s">
        <v>17</v>
      </c>
      <c r="B14" s="24">
        <v>1214077.02</v>
      </c>
      <c r="C14" s="24">
        <v>598935.48</v>
      </c>
      <c r="D14" s="24">
        <v>722141.54</v>
      </c>
      <c r="E14" s="24">
        <v>673633.45</v>
      </c>
      <c r="F14" s="24">
        <v>671725.18</v>
      </c>
      <c r="G14" s="24">
        <f t="shared" si="0"/>
        <v>48508.090000000084</v>
      </c>
    </row>
    <row r="15" spans="1:7" s="25" customFormat="1" ht="14.4" x14ac:dyDescent="0.3">
      <c r="A15" s="23" t="s">
        <v>18</v>
      </c>
      <c r="B15" s="24">
        <v>6383216.9199999999</v>
      </c>
      <c r="C15" s="24">
        <v>2342678.2000000002</v>
      </c>
      <c r="D15" s="24">
        <v>6670760.7199999997</v>
      </c>
      <c r="E15" s="24">
        <v>6290057.4100000001</v>
      </c>
      <c r="F15" s="24">
        <v>6203735.5300000003</v>
      </c>
      <c r="G15" s="24">
        <f t="shared" si="0"/>
        <v>380703.30999999959</v>
      </c>
    </row>
    <row r="16" spans="1:7" s="25" customFormat="1" ht="14.4" x14ac:dyDescent="0.3">
      <c r="A16" s="23" t="s">
        <v>19</v>
      </c>
      <c r="B16" s="24">
        <v>1039209.1</v>
      </c>
      <c r="C16" s="24">
        <v>207505.1</v>
      </c>
      <c r="D16" s="24">
        <v>1069437.6599999999</v>
      </c>
      <c r="E16" s="24">
        <v>1003943.37</v>
      </c>
      <c r="F16" s="24">
        <v>978921.88</v>
      </c>
      <c r="G16" s="24">
        <f t="shared" si="0"/>
        <v>65494.289999999921</v>
      </c>
    </row>
    <row r="17" spans="1:7" s="25" customFormat="1" ht="14.4" x14ac:dyDescent="0.3">
      <c r="A17" s="23" t="s">
        <v>20</v>
      </c>
      <c r="B17" s="24">
        <v>1774676.14</v>
      </c>
      <c r="C17" s="24">
        <v>976187.94</v>
      </c>
      <c r="D17" s="24">
        <v>2013316.48</v>
      </c>
      <c r="E17" s="24">
        <v>1776101.7</v>
      </c>
      <c r="F17" s="24">
        <v>1764575.59</v>
      </c>
      <c r="G17" s="24">
        <f t="shared" si="0"/>
        <v>237214.78000000003</v>
      </c>
    </row>
    <row r="18" spans="1:7" s="25" customFormat="1" ht="14.4" x14ac:dyDescent="0.3">
      <c r="A18" s="23" t="s">
        <v>21</v>
      </c>
      <c r="B18" s="24">
        <v>2001341.91</v>
      </c>
      <c r="C18" s="24">
        <v>532499.91999999993</v>
      </c>
      <c r="D18" s="24">
        <v>1586641.99</v>
      </c>
      <c r="E18" s="24">
        <v>1477691.95</v>
      </c>
      <c r="F18" s="24">
        <v>1471976.54</v>
      </c>
      <c r="G18" s="24">
        <f t="shared" si="0"/>
        <v>108950.04000000004</v>
      </c>
    </row>
    <row r="19" spans="1:7" s="25" customFormat="1" ht="14.4" x14ac:dyDescent="0.3">
      <c r="A19" s="23" t="s">
        <v>22</v>
      </c>
      <c r="B19" s="24">
        <v>5030179.6399999997</v>
      </c>
      <c r="C19" s="24">
        <v>1722013.98</v>
      </c>
      <c r="D19" s="24">
        <v>4258481.5199999996</v>
      </c>
      <c r="E19" s="24">
        <v>3984876.01</v>
      </c>
      <c r="F19" s="24">
        <v>3913841.9</v>
      </c>
      <c r="G19" s="24">
        <f t="shared" si="0"/>
        <v>273605.50999999978</v>
      </c>
    </row>
    <row r="20" spans="1:7" s="25" customFormat="1" ht="14.4" x14ac:dyDescent="0.3">
      <c r="A20" s="23" t="s">
        <v>23</v>
      </c>
      <c r="B20" s="24">
        <v>3377785.31</v>
      </c>
      <c r="C20" s="24">
        <v>1617645.07</v>
      </c>
      <c r="D20" s="24">
        <v>1990340.24</v>
      </c>
      <c r="E20" s="24">
        <v>1904997.63</v>
      </c>
      <c r="F20" s="24">
        <v>1889032.2</v>
      </c>
      <c r="G20" s="24">
        <f t="shared" si="0"/>
        <v>85342.610000000102</v>
      </c>
    </row>
    <row r="21" spans="1:7" s="25" customFormat="1" ht="14.4" x14ac:dyDescent="0.3">
      <c r="A21" s="23" t="s">
        <v>24</v>
      </c>
      <c r="B21" s="24">
        <v>421585.78</v>
      </c>
      <c r="C21" s="24">
        <v>90282.7</v>
      </c>
      <c r="D21" s="24">
        <v>339303.08</v>
      </c>
      <c r="E21" s="24">
        <v>301028.59999999998</v>
      </c>
      <c r="F21" s="24">
        <v>300109.52</v>
      </c>
      <c r="G21" s="24">
        <f t="shared" si="0"/>
        <v>38274.48000000004</v>
      </c>
    </row>
    <row r="22" spans="1:7" s="25" customFormat="1" ht="14.4" x14ac:dyDescent="0.3">
      <c r="A22" s="23" t="s">
        <v>25</v>
      </c>
      <c r="B22" s="24">
        <v>1903619.03</v>
      </c>
      <c r="C22" s="24">
        <v>374630.75</v>
      </c>
      <c r="D22" s="24">
        <v>1856409.94</v>
      </c>
      <c r="E22" s="24">
        <v>1699831.32</v>
      </c>
      <c r="F22" s="24">
        <v>1689956.6</v>
      </c>
      <c r="G22" s="24">
        <f t="shared" si="0"/>
        <v>156578.61999999988</v>
      </c>
    </row>
    <row r="23" spans="1:7" s="25" customFormat="1" ht="14.4" x14ac:dyDescent="0.3">
      <c r="A23" s="23" t="s">
        <v>26</v>
      </c>
      <c r="B23" s="24">
        <v>643550.15</v>
      </c>
      <c r="C23" s="24">
        <v>221128.49</v>
      </c>
      <c r="D23" s="24">
        <v>431821.66</v>
      </c>
      <c r="E23" s="24">
        <v>383996.98</v>
      </c>
      <c r="F23" s="24">
        <v>382634.53</v>
      </c>
      <c r="G23" s="24">
        <f t="shared" si="0"/>
        <v>47824.679999999993</v>
      </c>
    </row>
    <row r="24" spans="1:7" s="25" customFormat="1" ht="14.4" x14ac:dyDescent="0.3">
      <c r="A24" s="23" t="s">
        <v>27</v>
      </c>
      <c r="B24" s="24">
        <v>822934.35</v>
      </c>
      <c r="C24" s="24">
        <v>305376.59999999998</v>
      </c>
      <c r="D24" s="24">
        <v>585415.81000000006</v>
      </c>
      <c r="E24" s="24">
        <v>507920.19</v>
      </c>
      <c r="F24" s="24">
        <v>487733.36</v>
      </c>
      <c r="G24" s="24">
        <f t="shared" si="0"/>
        <v>77495.620000000054</v>
      </c>
    </row>
    <row r="25" spans="1:7" s="25" customFormat="1" ht="14.4" x14ac:dyDescent="0.3">
      <c r="A25" s="23" t="s">
        <v>28</v>
      </c>
      <c r="B25" s="24">
        <v>32197977.010000002</v>
      </c>
      <c r="C25" s="24">
        <v>29854329.490000002</v>
      </c>
      <c r="D25" s="24">
        <v>43741187.039999999</v>
      </c>
      <c r="E25" s="24">
        <v>30211057.030000001</v>
      </c>
      <c r="F25" s="24">
        <v>29773156.09</v>
      </c>
      <c r="G25" s="24">
        <f t="shared" si="0"/>
        <v>13530130.009999998</v>
      </c>
    </row>
    <row r="26" spans="1:7" s="25" customFormat="1" ht="14.4" x14ac:dyDescent="0.3">
      <c r="A26" s="23" t="s">
        <v>29</v>
      </c>
      <c r="B26" s="24">
        <v>1535908.52</v>
      </c>
      <c r="C26" s="24">
        <v>665878.77</v>
      </c>
      <c r="D26" s="24">
        <v>1769029.75</v>
      </c>
      <c r="E26" s="24">
        <v>1450510.12</v>
      </c>
      <c r="F26" s="24">
        <v>1353403.19</v>
      </c>
      <c r="G26" s="24">
        <f t="shared" si="0"/>
        <v>318519.62999999989</v>
      </c>
    </row>
    <row r="27" spans="1:7" s="25" customFormat="1" ht="14.4" x14ac:dyDescent="0.3">
      <c r="A27" s="23" t="s">
        <v>30</v>
      </c>
      <c r="B27" s="24">
        <v>2912026.52</v>
      </c>
      <c r="C27" s="24">
        <v>331133.32</v>
      </c>
      <c r="D27" s="24">
        <v>2624893.2000000002</v>
      </c>
      <c r="E27" s="24">
        <v>2552613.6800000002</v>
      </c>
      <c r="F27" s="24">
        <v>2536986.7599999998</v>
      </c>
      <c r="G27" s="24">
        <f t="shared" si="0"/>
        <v>72279.520000000019</v>
      </c>
    </row>
    <row r="28" spans="1:7" s="25" customFormat="1" ht="14.4" x14ac:dyDescent="0.3">
      <c r="A28" s="23" t="s">
        <v>31</v>
      </c>
      <c r="B28" s="24">
        <v>5408503.1399999997</v>
      </c>
      <c r="C28" s="24">
        <v>2045669.94</v>
      </c>
      <c r="D28" s="24">
        <v>5614575.3799999999</v>
      </c>
      <c r="E28" s="24">
        <v>4648288.33</v>
      </c>
      <c r="F28" s="24">
        <v>3920283.7</v>
      </c>
      <c r="G28" s="24">
        <f t="shared" si="0"/>
        <v>966287.04999999981</v>
      </c>
    </row>
    <row r="29" spans="1:7" s="25" customFormat="1" ht="14.4" x14ac:dyDescent="0.3">
      <c r="A29" s="23" t="s">
        <v>32</v>
      </c>
      <c r="B29" s="24">
        <v>27161879.530000001</v>
      </c>
      <c r="C29" s="24">
        <v>20949493.649999999</v>
      </c>
      <c r="D29" s="24">
        <v>35105265.68</v>
      </c>
      <c r="E29" s="24">
        <v>34956955.670000002</v>
      </c>
      <c r="F29" s="24">
        <v>34736473.280000001</v>
      </c>
      <c r="G29" s="24">
        <f t="shared" si="0"/>
        <v>148310.00999999791</v>
      </c>
    </row>
    <row r="30" spans="1:7" s="25" customFormat="1" ht="14.4" x14ac:dyDescent="0.3">
      <c r="A30" s="23" t="s">
        <v>33</v>
      </c>
      <c r="B30" s="24">
        <v>42846616.170000002</v>
      </c>
      <c r="C30" s="24">
        <v>22684168.899999999</v>
      </c>
      <c r="D30" s="24">
        <v>58466047.270000003</v>
      </c>
      <c r="E30" s="24">
        <v>57609422.369999997</v>
      </c>
      <c r="F30" s="24">
        <v>54546039.890000001</v>
      </c>
      <c r="G30" s="24">
        <f t="shared" si="0"/>
        <v>856624.90000000596</v>
      </c>
    </row>
    <row r="31" spans="1:7" s="25" customFormat="1" ht="14.4" x14ac:dyDescent="0.3">
      <c r="A31" s="23" t="s">
        <v>34</v>
      </c>
      <c r="B31" s="24">
        <v>2284680.44</v>
      </c>
      <c r="C31" s="24">
        <v>630012.01</v>
      </c>
      <c r="D31" s="24">
        <v>2337591.71</v>
      </c>
      <c r="E31" s="24">
        <v>2057551</v>
      </c>
      <c r="F31" s="24">
        <v>1920836.99</v>
      </c>
      <c r="G31" s="24">
        <f t="shared" si="0"/>
        <v>280040.70999999996</v>
      </c>
    </row>
    <row r="32" spans="1:7" s="25" customFormat="1" ht="14.4" x14ac:dyDescent="0.3">
      <c r="A32" s="23" t="s">
        <v>35</v>
      </c>
      <c r="B32" s="24">
        <v>2525004.94</v>
      </c>
      <c r="C32" s="24">
        <v>449881.06</v>
      </c>
      <c r="D32" s="24">
        <v>2755132.42</v>
      </c>
      <c r="E32" s="24">
        <v>2661623.35</v>
      </c>
      <c r="F32" s="24">
        <v>2650747.54</v>
      </c>
      <c r="G32" s="24">
        <f t="shared" si="0"/>
        <v>93509.069999999832</v>
      </c>
    </row>
    <row r="33" spans="1:7" s="25" customFormat="1" ht="14.4" x14ac:dyDescent="0.3">
      <c r="A33" s="23" t="s">
        <v>36</v>
      </c>
      <c r="B33" s="24">
        <v>2157893.7400000002</v>
      </c>
      <c r="C33" s="24">
        <v>692239.06</v>
      </c>
      <c r="D33" s="24">
        <v>2573667.2200000002</v>
      </c>
      <c r="E33" s="24">
        <v>2468563.2799999998</v>
      </c>
      <c r="F33" s="24">
        <v>2105178.16</v>
      </c>
      <c r="G33" s="24">
        <f t="shared" si="0"/>
        <v>105103.94000000041</v>
      </c>
    </row>
    <row r="34" spans="1:7" s="25" customFormat="1" ht="14.4" x14ac:dyDescent="0.3">
      <c r="A34" s="23" t="s">
        <v>37</v>
      </c>
      <c r="B34" s="24">
        <v>1508591.89</v>
      </c>
      <c r="C34" s="24">
        <v>305549.15000000002</v>
      </c>
      <c r="D34" s="24">
        <v>1252042.74</v>
      </c>
      <c r="E34" s="24">
        <v>1117741.99</v>
      </c>
      <c r="F34" s="24">
        <v>1115318.74</v>
      </c>
      <c r="G34" s="24">
        <f t="shared" si="0"/>
        <v>134300.75</v>
      </c>
    </row>
    <row r="35" spans="1:7" s="25" customFormat="1" ht="14.4" x14ac:dyDescent="0.3">
      <c r="A35" s="23" t="s">
        <v>38</v>
      </c>
      <c r="B35" s="24">
        <v>3573599.59</v>
      </c>
      <c r="C35" s="24">
        <v>1084687.3</v>
      </c>
      <c r="D35" s="24">
        <v>2905112.29</v>
      </c>
      <c r="E35" s="24">
        <v>2726159.37</v>
      </c>
      <c r="F35" s="24">
        <v>2673076.0699999998</v>
      </c>
      <c r="G35" s="24">
        <f t="shared" si="0"/>
        <v>178952.91999999993</v>
      </c>
    </row>
    <row r="36" spans="1:7" s="25" customFormat="1" ht="14.4" x14ac:dyDescent="0.3">
      <c r="A36" s="23" t="s">
        <v>39</v>
      </c>
      <c r="B36" s="24">
        <v>19604011.699999999</v>
      </c>
      <c r="C36" s="24">
        <v>16703382.719999999</v>
      </c>
      <c r="D36" s="24">
        <v>24100637.039999999</v>
      </c>
      <c r="E36" s="24">
        <v>23984433.390000001</v>
      </c>
      <c r="F36" s="24">
        <v>23957436.440000001</v>
      </c>
      <c r="G36" s="24">
        <f t="shared" si="0"/>
        <v>116203.64999999851</v>
      </c>
    </row>
    <row r="37" spans="1:7" s="25" customFormat="1" ht="14.4" x14ac:dyDescent="0.3">
      <c r="A37" s="23" t="s">
        <v>40</v>
      </c>
      <c r="B37" s="24">
        <v>6060254.7999999998</v>
      </c>
      <c r="C37" s="24">
        <v>1651163.21</v>
      </c>
      <c r="D37" s="24">
        <v>5737466.5899999999</v>
      </c>
      <c r="E37" s="24">
        <v>5479685.7999999998</v>
      </c>
      <c r="F37" s="24">
        <v>5448653.3499999996</v>
      </c>
      <c r="G37" s="24">
        <f t="shared" si="0"/>
        <v>257780.79000000004</v>
      </c>
    </row>
    <row r="38" spans="1:7" s="25" customFormat="1" ht="14.4" x14ac:dyDescent="0.3">
      <c r="A38" s="23" t="s">
        <v>41</v>
      </c>
      <c r="B38" s="24">
        <v>3578814.41</v>
      </c>
      <c r="C38" s="24">
        <v>938717.22</v>
      </c>
      <c r="D38" s="24">
        <v>3067869.19</v>
      </c>
      <c r="E38" s="24">
        <v>2871791.34</v>
      </c>
      <c r="F38" s="24">
        <v>2808064.01</v>
      </c>
      <c r="G38" s="24">
        <f t="shared" si="0"/>
        <v>196077.85000000009</v>
      </c>
    </row>
    <row r="39" spans="1:7" s="25" customFormat="1" ht="14.4" x14ac:dyDescent="0.3">
      <c r="A39" s="23" t="s">
        <v>42</v>
      </c>
      <c r="B39" s="24">
        <v>3690049.42</v>
      </c>
      <c r="C39" s="24">
        <v>751651.2</v>
      </c>
      <c r="D39" s="24">
        <v>3477398.22</v>
      </c>
      <c r="E39" s="24">
        <v>3303933.51</v>
      </c>
      <c r="F39" s="24">
        <v>3248915.38</v>
      </c>
      <c r="G39" s="24">
        <f t="shared" si="0"/>
        <v>173464.71000000043</v>
      </c>
    </row>
    <row r="40" spans="1:7" s="25" customFormat="1" ht="14.4" x14ac:dyDescent="0.3">
      <c r="A40" s="23" t="s">
        <v>43</v>
      </c>
      <c r="B40" s="24">
        <v>2481324.12</v>
      </c>
      <c r="C40" s="24">
        <v>731028.07</v>
      </c>
      <c r="D40" s="24">
        <v>1962296.05</v>
      </c>
      <c r="E40" s="24">
        <v>1819829.19</v>
      </c>
      <c r="F40" s="24">
        <v>1779373.57</v>
      </c>
      <c r="G40" s="24">
        <f t="shared" si="0"/>
        <v>142466.8600000001</v>
      </c>
    </row>
    <row r="41" spans="1:7" s="25" customFormat="1" ht="14.4" x14ac:dyDescent="0.3">
      <c r="A41" s="23" t="s">
        <v>44</v>
      </c>
      <c r="B41" s="24">
        <v>11383913.359999999</v>
      </c>
      <c r="C41" s="24">
        <v>11023174.460000001</v>
      </c>
      <c r="D41" s="24">
        <v>15871322.24</v>
      </c>
      <c r="E41" s="24">
        <v>15645133.4</v>
      </c>
      <c r="F41" s="24">
        <v>13819425.16</v>
      </c>
      <c r="G41" s="24">
        <f t="shared" si="0"/>
        <v>226188.83999999985</v>
      </c>
    </row>
    <row r="42" spans="1:7" s="25" customFormat="1" ht="14.4" x14ac:dyDescent="0.3">
      <c r="A42" s="23" t="s">
        <v>45</v>
      </c>
      <c r="B42" s="24">
        <v>3587995</v>
      </c>
      <c r="C42" s="24">
        <v>689714.64</v>
      </c>
      <c r="D42" s="24">
        <v>3606352.98</v>
      </c>
      <c r="E42" s="24">
        <v>3249515.45</v>
      </c>
      <c r="F42" s="24">
        <v>3208278.34</v>
      </c>
      <c r="G42" s="24">
        <f t="shared" si="0"/>
        <v>356837.5299999998</v>
      </c>
    </row>
    <row r="43" spans="1:7" s="25" customFormat="1" ht="14.4" x14ac:dyDescent="0.3">
      <c r="A43" s="23" t="s">
        <v>46</v>
      </c>
      <c r="B43" s="24">
        <v>3287383.79</v>
      </c>
      <c r="C43" s="24">
        <v>1191183.96</v>
      </c>
      <c r="D43" s="24">
        <v>2141199.83</v>
      </c>
      <c r="E43" s="24">
        <v>2051299.65</v>
      </c>
      <c r="F43" s="24">
        <v>2039010.35</v>
      </c>
      <c r="G43" s="24">
        <f t="shared" si="0"/>
        <v>89900.180000000168</v>
      </c>
    </row>
    <row r="44" spans="1:7" s="25" customFormat="1" ht="14.4" x14ac:dyDescent="0.3">
      <c r="A44" s="23" t="s">
        <v>47</v>
      </c>
      <c r="B44" s="24">
        <v>1068477.73</v>
      </c>
      <c r="C44" s="24">
        <v>387540.65</v>
      </c>
      <c r="D44" s="24">
        <v>688937.08</v>
      </c>
      <c r="E44" s="24">
        <v>576101.27</v>
      </c>
      <c r="F44" s="24">
        <v>569624.64</v>
      </c>
      <c r="G44" s="24">
        <f t="shared" si="0"/>
        <v>112835.80999999994</v>
      </c>
    </row>
    <row r="45" spans="1:7" s="25" customFormat="1" ht="14.4" x14ac:dyDescent="0.3">
      <c r="A45" s="23" t="s">
        <v>48</v>
      </c>
      <c r="B45" s="24">
        <v>3368671.74</v>
      </c>
      <c r="C45" s="24">
        <v>2447857.7800000003</v>
      </c>
      <c r="D45" s="24">
        <v>4027147.96</v>
      </c>
      <c r="E45" s="24">
        <v>3875465.59</v>
      </c>
      <c r="F45" s="24">
        <v>3819709.15</v>
      </c>
      <c r="G45" s="24">
        <f t="shared" si="0"/>
        <v>151682.37000000011</v>
      </c>
    </row>
    <row r="46" spans="1:7" s="25" customFormat="1" ht="14.4" x14ac:dyDescent="0.3">
      <c r="A46" s="23" t="s">
        <v>49</v>
      </c>
      <c r="B46" s="24">
        <v>377447.8</v>
      </c>
      <c r="C46" s="24">
        <v>88050.930000000008</v>
      </c>
      <c r="D46" s="24">
        <v>325829.53000000003</v>
      </c>
      <c r="E46" s="24">
        <v>302727.77</v>
      </c>
      <c r="F46" s="24">
        <v>301760.03999999998</v>
      </c>
      <c r="G46" s="24">
        <f t="shared" si="0"/>
        <v>23101.760000000009</v>
      </c>
    </row>
    <row r="47" spans="1:7" s="25" customFormat="1" ht="14.4" x14ac:dyDescent="0.3">
      <c r="A47" s="23" t="s">
        <v>50</v>
      </c>
      <c r="B47" s="24">
        <v>7062614.5499999998</v>
      </c>
      <c r="C47" s="24">
        <v>4330582.5999999996</v>
      </c>
      <c r="D47" s="24">
        <v>4676135.53</v>
      </c>
      <c r="E47" s="24">
        <v>4278689.24</v>
      </c>
      <c r="F47" s="24">
        <v>4211694.5</v>
      </c>
      <c r="G47" s="24">
        <f t="shared" si="0"/>
        <v>397446.29000000004</v>
      </c>
    </row>
    <row r="48" spans="1:7" s="25" customFormat="1" ht="14.4" x14ac:dyDescent="0.3">
      <c r="A48" s="23" t="s">
        <v>51</v>
      </c>
      <c r="B48" s="24">
        <v>6039197.3399999999</v>
      </c>
      <c r="C48" s="24">
        <v>3589399.99</v>
      </c>
      <c r="D48" s="24">
        <v>5322528.97</v>
      </c>
      <c r="E48" s="24">
        <v>5187398.49</v>
      </c>
      <c r="F48" s="24">
        <v>5137807.28</v>
      </c>
      <c r="G48" s="24">
        <f t="shared" si="0"/>
        <v>135130.47999999952</v>
      </c>
    </row>
    <row r="49" spans="1:7" s="25" customFormat="1" ht="14.4" x14ac:dyDescent="0.3">
      <c r="A49" s="23" t="s">
        <v>52</v>
      </c>
      <c r="B49" s="24">
        <v>1065080.67</v>
      </c>
      <c r="C49" s="24">
        <v>134095.99</v>
      </c>
      <c r="D49" s="24">
        <v>1045763.52</v>
      </c>
      <c r="E49" s="24">
        <v>913407.76</v>
      </c>
      <c r="F49" s="24">
        <v>903182.59</v>
      </c>
      <c r="G49" s="24">
        <f t="shared" si="0"/>
        <v>132355.76</v>
      </c>
    </row>
    <row r="50" spans="1:7" s="25" customFormat="1" ht="14.4" x14ac:dyDescent="0.3">
      <c r="A50" s="23" t="s">
        <v>53</v>
      </c>
      <c r="B50" s="24">
        <v>11195143.539999999</v>
      </c>
      <c r="C50" s="24">
        <v>7318934.9100000001</v>
      </c>
      <c r="D50" s="24">
        <v>10979123.210000001</v>
      </c>
      <c r="E50" s="24">
        <v>10534462.800000001</v>
      </c>
      <c r="F50" s="24">
        <v>10469134.550000001</v>
      </c>
      <c r="G50" s="24">
        <f t="shared" si="0"/>
        <v>444660.41000000015</v>
      </c>
    </row>
    <row r="51" spans="1:7" s="25" customFormat="1" ht="14.4" x14ac:dyDescent="0.3">
      <c r="A51" s="23" t="s">
        <v>54</v>
      </c>
      <c r="B51" s="24">
        <v>2897029.16</v>
      </c>
      <c r="C51" s="24">
        <v>616912.52</v>
      </c>
      <c r="D51" s="24">
        <v>2446804.1</v>
      </c>
      <c r="E51" s="24">
        <v>2259530.63</v>
      </c>
      <c r="F51" s="24">
        <v>2230858.5499999998</v>
      </c>
      <c r="G51" s="24">
        <f t="shared" si="0"/>
        <v>187273.4700000002</v>
      </c>
    </row>
    <row r="52" spans="1:7" s="25" customFormat="1" ht="14.4" x14ac:dyDescent="0.3">
      <c r="A52" s="23" t="s">
        <v>55</v>
      </c>
      <c r="B52" s="24">
        <v>3055511.55</v>
      </c>
      <c r="C52" s="24">
        <v>532972.30000000005</v>
      </c>
      <c r="D52" s="24">
        <v>2838519.69</v>
      </c>
      <c r="E52" s="24">
        <v>2565621.81</v>
      </c>
      <c r="F52" s="24">
        <v>2544431.11</v>
      </c>
      <c r="G52" s="24">
        <f t="shared" si="0"/>
        <v>272897.87999999989</v>
      </c>
    </row>
    <row r="53" spans="1:7" s="25" customFormat="1" ht="14.4" x14ac:dyDescent="0.3">
      <c r="A53" s="23" t="s">
        <v>56</v>
      </c>
      <c r="B53" s="24">
        <v>3414150</v>
      </c>
      <c r="C53" s="24">
        <v>5279457</v>
      </c>
      <c r="D53" s="24">
        <v>8403607</v>
      </c>
      <c r="E53" s="24">
        <v>7285781.0199999996</v>
      </c>
      <c r="F53" s="24">
        <v>7010872.4500000002</v>
      </c>
      <c r="G53" s="24">
        <f t="shared" si="0"/>
        <v>1117825.9800000004</v>
      </c>
    </row>
    <row r="54" spans="1:7" s="25" customFormat="1" ht="14.4" x14ac:dyDescent="0.3">
      <c r="A54" s="23" t="s">
        <v>57</v>
      </c>
      <c r="B54" s="24">
        <v>1056500</v>
      </c>
      <c r="C54" s="24">
        <v>1274000</v>
      </c>
      <c r="D54" s="24">
        <v>1072500</v>
      </c>
      <c r="E54" s="24">
        <v>713589.64</v>
      </c>
      <c r="F54" s="24">
        <v>187083.96</v>
      </c>
      <c r="G54" s="24">
        <f t="shared" si="0"/>
        <v>358910.36</v>
      </c>
    </row>
    <row r="55" spans="1:7" s="25" customFormat="1" ht="14.4" x14ac:dyDescent="0.3">
      <c r="A55" s="23" t="s">
        <v>58</v>
      </c>
      <c r="B55" s="24">
        <v>55000</v>
      </c>
      <c r="C55" s="24">
        <v>37000</v>
      </c>
      <c r="D55" s="24">
        <v>64000</v>
      </c>
      <c r="E55" s="24">
        <v>22924.68</v>
      </c>
      <c r="F55" s="24">
        <v>15894.03</v>
      </c>
      <c r="G55" s="24">
        <f t="shared" si="0"/>
        <v>41075.32</v>
      </c>
    </row>
    <row r="56" spans="1:7" s="25" customFormat="1" ht="14.4" x14ac:dyDescent="0.3">
      <c r="A56" s="23" t="s">
        <v>59</v>
      </c>
      <c r="B56" s="24">
        <v>263500</v>
      </c>
      <c r="C56" s="24">
        <v>323500</v>
      </c>
      <c r="D56" s="24">
        <v>582000</v>
      </c>
      <c r="E56" s="24">
        <v>479994.05</v>
      </c>
      <c r="F56" s="24">
        <v>479705.06</v>
      </c>
      <c r="G56" s="24">
        <f t="shared" si="0"/>
        <v>102005.95000000001</v>
      </c>
    </row>
    <row r="57" spans="1:7" s="25" customFormat="1" ht="14.4" x14ac:dyDescent="0.3">
      <c r="A57" s="23" t="s">
        <v>60</v>
      </c>
      <c r="B57" s="24">
        <v>321000</v>
      </c>
      <c r="C57" s="24">
        <v>49000</v>
      </c>
      <c r="D57" s="24">
        <v>272000</v>
      </c>
      <c r="E57" s="24">
        <v>178421.91</v>
      </c>
      <c r="F57" s="24">
        <v>172291.87</v>
      </c>
      <c r="G57" s="24">
        <f t="shared" si="0"/>
        <v>93578.09</v>
      </c>
    </row>
    <row r="58" spans="1:7" s="25" customFormat="1" ht="14.4" x14ac:dyDescent="0.3">
      <c r="A58" s="23" t="s">
        <v>61</v>
      </c>
      <c r="B58" s="24">
        <v>115000</v>
      </c>
      <c r="C58" s="24">
        <v>0</v>
      </c>
      <c r="D58" s="24">
        <v>115000</v>
      </c>
      <c r="E58" s="24">
        <v>74373.820000000007</v>
      </c>
      <c r="F58" s="24">
        <v>72006.960000000006</v>
      </c>
      <c r="G58" s="24">
        <f t="shared" si="0"/>
        <v>40626.179999999993</v>
      </c>
    </row>
    <row r="59" spans="1:7" s="25" customFormat="1" ht="14.4" x14ac:dyDescent="0.3">
      <c r="A59" s="23" t="s">
        <v>62</v>
      </c>
      <c r="B59" s="24">
        <v>20971398.050000001</v>
      </c>
      <c r="C59" s="24">
        <v>103999984.84</v>
      </c>
      <c r="D59" s="24">
        <v>48078186.07</v>
      </c>
      <c r="E59" s="24">
        <v>42021587.659999996</v>
      </c>
      <c r="F59" s="24">
        <v>38804703.939999998</v>
      </c>
      <c r="G59" s="24">
        <f t="shared" si="0"/>
        <v>6056598.4100000039</v>
      </c>
    </row>
    <row r="60" spans="1:7" s="25" customFormat="1" ht="14.4" x14ac:dyDescent="0.3">
      <c r="A60" s="23" t="s">
        <v>63</v>
      </c>
      <c r="B60" s="24">
        <v>4570943.84</v>
      </c>
      <c r="C60" s="24">
        <v>629532.10000000009</v>
      </c>
      <c r="D60" s="24">
        <v>4178656.88</v>
      </c>
      <c r="E60" s="24">
        <v>4085819.9</v>
      </c>
      <c r="F60" s="24">
        <v>4058173.07</v>
      </c>
      <c r="G60" s="24">
        <f t="shared" si="0"/>
        <v>92836.979999999981</v>
      </c>
    </row>
    <row r="61" spans="1:7" s="25" customFormat="1" ht="14.4" x14ac:dyDescent="0.3">
      <c r="A61" s="23" t="s">
        <v>64</v>
      </c>
      <c r="B61" s="24">
        <v>1779133.79</v>
      </c>
      <c r="C61" s="24">
        <v>663981.64</v>
      </c>
      <c r="D61" s="24">
        <v>1511152.15</v>
      </c>
      <c r="E61" s="24">
        <v>1382411.45</v>
      </c>
      <c r="F61" s="24">
        <v>1366367.09</v>
      </c>
      <c r="G61" s="24">
        <f t="shared" si="0"/>
        <v>128740.69999999995</v>
      </c>
    </row>
    <row r="62" spans="1:7" s="25" customFormat="1" ht="14.4" x14ac:dyDescent="0.3">
      <c r="A62" s="23" t="s">
        <v>65</v>
      </c>
      <c r="B62" s="24">
        <v>1210435.1399999999</v>
      </c>
      <c r="C62" s="24">
        <v>194369.97</v>
      </c>
      <c r="D62" s="24">
        <v>1106478.93</v>
      </c>
      <c r="E62" s="24">
        <v>1014247.57</v>
      </c>
      <c r="F62" s="24">
        <v>1011114.05</v>
      </c>
      <c r="G62" s="24">
        <f t="shared" si="0"/>
        <v>92231.359999999986</v>
      </c>
    </row>
    <row r="63" spans="1:7" ht="14.4" x14ac:dyDescent="0.3">
      <c r="A63" s="26" t="s">
        <v>66</v>
      </c>
      <c r="B63" s="27"/>
      <c r="C63" s="27"/>
      <c r="D63" s="27"/>
      <c r="E63" s="27"/>
      <c r="F63" s="27"/>
      <c r="G63" s="27"/>
    </row>
    <row r="64" spans="1:7" s="25" customFormat="1" ht="14.4" x14ac:dyDescent="0.3">
      <c r="A64" s="28" t="s">
        <v>67</v>
      </c>
      <c r="B64" s="22">
        <f>SUM(B65:GASTO_E_FIN_01)</f>
        <v>178425248</v>
      </c>
      <c r="C64" s="22">
        <f>SUM(C65:GASTO_E_FIN_02)</f>
        <v>556755236.42999995</v>
      </c>
      <c r="D64" s="22">
        <f>SUM(D65:GASTO_E_FIN_03)</f>
        <v>374431502.94999999</v>
      </c>
      <c r="E64" s="22">
        <f>SUM(E65:GASTO_E_FIN_04)</f>
        <v>330089075.01999998</v>
      </c>
      <c r="F64" s="22">
        <f>SUM(F65:GASTO_E_FIN_05)</f>
        <v>316549747.90999997</v>
      </c>
      <c r="G64" s="22">
        <f>SUM(G65:GASTO_E_FIN_06)</f>
        <v>44342427.929999985</v>
      </c>
    </row>
    <row r="65" spans="1:7" s="25" customFormat="1" ht="14.4" x14ac:dyDescent="0.3">
      <c r="A65" s="23" t="s">
        <v>38</v>
      </c>
      <c r="B65" s="24">
        <v>1030500</v>
      </c>
      <c r="C65" s="24">
        <v>85001</v>
      </c>
      <c r="D65" s="24">
        <v>1095499</v>
      </c>
      <c r="E65" s="24">
        <v>1095499</v>
      </c>
      <c r="F65" s="24">
        <v>822077</v>
      </c>
      <c r="G65" s="24">
        <f>D65-E65</f>
        <v>0</v>
      </c>
    </row>
    <row r="66" spans="1:7" s="25" customFormat="1" ht="14.4" x14ac:dyDescent="0.3">
      <c r="A66" s="23" t="s">
        <v>39</v>
      </c>
      <c r="B66" s="24">
        <v>5357674.3499999996</v>
      </c>
      <c r="C66" s="24">
        <v>14690699.15</v>
      </c>
      <c r="D66" s="24">
        <v>18060563.059999999</v>
      </c>
      <c r="E66" s="24">
        <v>18060563.059999999</v>
      </c>
      <c r="F66" s="24">
        <v>11421095.49</v>
      </c>
      <c r="G66" s="24">
        <f t="shared" ref="G66:G79" si="1">D66-E66</f>
        <v>0</v>
      </c>
    </row>
    <row r="67" spans="1:7" s="25" customFormat="1" ht="14.4" x14ac:dyDescent="0.3">
      <c r="A67" s="23" t="s">
        <v>40</v>
      </c>
      <c r="B67" s="24">
        <v>890000</v>
      </c>
      <c r="C67" s="24">
        <v>1372317.85</v>
      </c>
      <c r="D67" s="24">
        <v>1844352.85</v>
      </c>
      <c r="E67" s="24">
        <v>1844352.85</v>
      </c>
      <c r="F67" s="24">
        <v>1773754.73</v>
      </c>
      <c r="G67" s="24">
        <f t="shared" si="1"/>
        <v>0</v>
      </c>
    </row>
    <row r="68" spans="1:7" s="25" customFormat="1" ht="14.4" x14ac:dyDescent="0.3">
      <c r="A68" s="23" t="s">
        <v>42</v>
      </c>
      <c r="B68" s="24">
        <v>563000</v>
      </c>
      <c r="C68" s="24">
        <v>711849.05</v>
      </c>
      <c r="D68" s="24">
        <v>571150.94999999995</v>
      </c>
      <c r="E68" s="24">
        <v>571150.94999999995</v>
      </c>
      <c r="F68" s="24">
        <v>562394.34</v>
      </c>
      <c r="G68" s="24">
        <f t="shared" si="1"/>
        <v>0</v>
      </c>
    </row>
    <row r="69" spans="1:7" s="25" customFormat="1" ht="14.4" x14ac:dyDescent="0.3">
      <c r="A69" s="23" t="s">
        <v>44</v>
      </c>
      <c r="B69" s="24">
        <v>7276242.71</v>
      </c>
      <c r="C69" s="24">
        <v>4564562.13</v>
      </c>
      <c r="D69" s="24">
        <v>10676858.82</v>
      </c>
      <c r="E69" s="24">
        <v>10676858.82</v>
      </c>
      <c r="F69" s="24">
        <v>8058143.7800000003</v>
      </c>
      <c r="G69" s="24">
        <f t="shared" si="1"/>
        <v>0</v>
      </c>
    </row>
    <row r="70" spans="1:7" s="25" customFormat="1" ht="14.4" x14ac:dyDescent="0.3">
      <c r="A70" s="23" t="s">
        <v>50</v>
      </c>
      <c r="B70" s="24">
        <v>0</v>
      </c>
      <c r="C70" s="24">
        <v>1226028.17</v>
      </c>
      <c r="D70" s="24">
        <v>497089.99</v>
      </c>
      <c r="E70" s="24">
        <v>497089.99</v>
      </c>
      <c r="F70" s="24">
        <v>497089.99</v>
      </c>
      <c r="G70" s="24">
        <f t="shared" si="1"/>
        <v>0</v>
      </c>
    </row>
    <row r="71" spans="1:7" s="25" customFormat="1" ht="14.4" x14ac:dyDescent="0.3">
      <c r="A71" s="23" t="s">
        <v>53</v>
      </c>
      <c r="B71" s="24">
        <v>196000</v>
      </c>
      <c r="C71" s="24">
        <v>5432068.0399999991</v>
      </c>
      <c r="D71" s="24">
        <v>5196000</v>
      </c>
      <c r="E71" s="24">
        <v>5011000</v>
      </c>
      <c r="F71" s="24">
        <v>5011000</v>
      </c>
      <c r="G71" s="24">
        <f t="shared" si="1"/>
        <v>185000</v>
      </c>
    </row>
    <row r="72" spans="1:7" s="25" customFormat="1" ht="14.4" x14ac:dyDescent="0.3">
      <c r="A72" s="23" t="s">
        <v>54</v>
      </c>
      <c r="B72" s="24">
        <v>170572</v>
      </c>
      <c r="C72" s="24">
        <v>414470.38</v>
      </c>
      <c r="D72" s="24">
        <v>243898.38</v>
      </c>
      <c r="E72" s="24">
        <v>235478.36</v>
      </c>
      <c r="F72" s="24">
        <v>235478.36</v>
      </c>
      <c r="G72" s="24">
        <f t="shared" si="1"/>
        <v>8420.0200000000186</v>
      </c>
    </row>
    <row r="73" spans="1:7" s="25" customFormat="1" ht="14.4" x14ac:dyDescent="0.3">
      <c r="A73" s="23" t="s">
        <v>56</v>
      </c>
      <c r="B73" s="24">
        <v>65478600.670000002</v>
      </c>
      <c r="C73" s="24">
        <v>32007896.359999999</v>
      </c>
      <c r="D73" s="24">
        <v>78263715.469999999</v>
      </c>
      <c r="E73" s="24">
        <v>77835483.200000003</v>
      </c>
      <c r="F73" s="24">
        <v>76785183.939999998</v>
      </c>
      <c r="G73" s="24">
        <f t="shared" si="1"/>
        <v>428232.26999999583</v>
      </c>
    </row>
    <row r="74" spans="1:7" s="25" customFormat="1" ht="14.4" x14ac:dyDescent="0.3">
      <c r="A74" s="23" t="s">
        <v>57</v>
      </c>
      <c r="B74" s="24">
        <v>8752638.8100000005</v>
      </c>
      <c r="C74" s="24">
        <v>3952989.7199999997</v>
      </c>
      <c r="D74" s="24">
        <v>6482932.0300000003</v>
      </c>
      <c r="E74" s="24">
        <v>6482932.0300000003</v>
      </c>
      <c r="F74" s="24">
        <v>6366848.1500000004</v>
      </c>
      <c r="G74" s="24">
        <f t="shared" si="1"/>
        <v>0</v>
      </c>
    </row>
    <row r="75" spans="1:7" s="25" customFormat="1" ht="14.4" x14ac:dyDescent="0.3">
      <c r="A75" s="23" t="s">
        <v>58</v>
      </c>
      <c r="B75" s="24">
        <v>718221.85</v>
      </c>
      <c r="C75" s="24">
        <v>747084.39</v>
      </c>
      <c r="D75" s="24">
        <v>479137.46</v>
      </c>
      <c r="E75" s="24">
        <v>479137.46</v>
      </c>
      <c r="F75" s="24">
        <v>470389.22</v>
      </c>
      <c r="G75" s="24">
        <f t="shared" si="1"/>
        <v>0</v>
      </c>
    </row>
    <row r="76" spans="1:7" s="25" customFormat="1" ht="14.4" x14ac:dyDescent="0.3">
      <c r="A76" s="23" t="s">
        <v>59</v>
      </c>
      <c r="B76" s="24">
        <v>705092.33</v>
      </c>
      <c r="C76" s="24">
        <v>281107.81</v>
      </c>
      <c r="D76" s="24">
        <v>498172.82</v>
      </c>
      <c r="E76" s="24">
        <v>498172.82</v>
      </c>
      <c r="F76" s="24">
        <v>496949.78</v>
      </c>
      <c r="G76" s="24">
        <f t="shared" si="1"/>
        <v>0</v>
      </c>
    </row>
    <row r="77" spans="1:7" s="25" customFormat="1" ht="14.4" x14ac:dyDescent="0.3">
      <c r="A77" s="23" t="s">
        <v>60</v>
      </c>
      <c r="B77" s="24">
        <v>3307473.73</v>
      </c>
      <c r="C77" s="24">
        <v>820017.21</v>
      </c>
      <c r="D77" s="24">
        <v>3273645.94</v>
      </c>
      <c r="E77" s="24">
        <v>3273645.88</v>
      </c>
      <c r="F77" s="24">
        <v>3185339.29</v>
      </c>
      <c r="G77" s="24">
        <f t="shared" si="1"/>
        <v>6.0000000055879354E-2</v>
      </c>
    </row>
    <row r="78" spans="1:7" s="25" customFormat="1" ht="14.4" x14ac:dyDescent="0.3">
      <c r="A78" s="23" t="s">
        <v>61</v>
      </c>
      <c r="B78" s="24">
        <v>1945389.96</v>
      </c>
      <c r="C78" s="24">
        <v>1643347.62</v>
      </c>
      <c r="D78" s="24">
        <v>302930.34000000003</v>
      </c>
      <c r="E78" s="24">
        <v>302929.74</v>
      </c>
      <c r="F78" s="24">
        <v>302318.74</v>
      </c>
      <c r="G78" s="24">
        <f t="shared" si="1"/>
        <v>0.6000000000349246</v>
      </c>
    </row>
    <row r="79" spans="1:7" s="25" customFormat="1" ht="14.4" x14ac:dyDescent="0.3">
      <c r="A79" s="23" t="s">
        <v>62</v>
      </c>
      <c r="B79" s="24">
        <v>82033841.590000004</v>
      </c>
      <c r="C79" s="24">
        <v>488805797.54999995</v>
      </c>
      <c r="D79" s="24">
        <v>246945555.84</v>
      </c>
      <c r="E79" s="24">
        <v>203224780.86000001</v>
      </c>
      <c r="F79" s="24">
        <v>200561685.09999999</v>
      </c>
      <c r="G79" s="24">
        <f t="shared" si="1"/>
        <v>43720774.979999989</v>
      </c>
    </row>
    <row r="80" spans="1:7" ht="14.4" x14ac:dyDescent="0.3">
      <c r="A80" s="26" t="s">
        <v>66</v>
      </c>
      <c r="B80" s="27"/>
      <c r="C80" s="27"/>
      <c r="D80" s="27"/>
      <c r="E80" s="27"/>
      <c r="F80" s="27"/>
      <c r="G80" s="27"/>
    </row>
    <row r="81" spans="1:7" ht="14.4" x14ac:dyDescent="0.3">
      <c r="A81" s="28" t="s">
        <v>68</v>
      </c>
      <c r="B81" s="22">
        <f>GASTO_NE_T1+GASTO_E_T1</f>
        <v>488967938.39000005</v>
      </c>
      <c r="C81" s="22">
        <f>GASTO_NE_T2+GASTO_E_T2</f>
        <v>822268494.32999992</v>
      </c>
      <c r="D81" s="22">
        <f>GASTO_NE_T3+GASTO_E_T3</f>
        <v>753125957.77999985</v>
      </c>
      <c r="E81" s="22">
        <f>GASTO_NE_T4+GASTO_E_T4</f>
        <v>677296980.70000005</v>
      </c>
      <c r="F81" s="22">
        <f>GASTO_NE_T5+GASTO_E_T5</f>
        <v>649488338.63999987</v>
      </c>
      <c r="G81" s="22">
        <f>GASTO_NE_T6+GASTO_E_T6</f>
        <v>75828977.079999998</v>
      </c>
    </row>
    <row r="82" spans="1:7" ht="14.4" x14ac:dyDescent="0.3">
      <c r="A82" s="29"/>
      <c r="B82" s="30"/>
      <c r="C82" s="30"/>
      <c r="D82" s="30"/>
      <c r="E82" s="30"/>
      <c r="F82" s="30"/>
      <c r="G82" s="31"/>
    </row>
    <row r="83" spans="1:7" ht="14.4" hidden="1" x14ac:dyDescent="0.3">
      <c r="A83" s="3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81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JAROLG7510</dc:creator>
  <cp:lastModifiedBy>JAROLG7510</cp:lastModifiedBy>
  <dcterms:created xsi:type="dcterms:W3CDTF">2020-02-07T20:53:26Z</dcterms:created>
  <dcterms:modified xsi:type="dcterms:W3CDTF">2020-02-07T20:53:56Z</dcterms:modified>
</cp:coreProperties>
</file>