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3040" windowHeight="8940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D74" i="1" s="1"/>
  <c r="D70" i="1"/>
  <c r="C70" i="1"/>
  <c r="B70" i="1"/>
  <c r="D68" i="1"/>
  <c r="C68" i="1"/>
  <c r="B68" i="1"/>
  <c r="C66" i="1"/>
  <c r="D64" i="1"/>
  <c r="C64" i="1"/>
  <c r="B64" i="1"/>
  <c r="D63" i="1"/>
  <c r="C63" i="1"/>
  <c r="C72" i="1" s="1"/>
  <c r="C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B44" i="1"/>
  <c r="D40" i="1"/>
  <c r="C40" i="1"/>
  <c r="C44" i="1" s="1"/>
  <c r="B40" i="1"/>
  <c r="D37" i="1"/>
  <c r="D44" i="1" s="1"/>
  <c r="C37" i="1"/>
  <c r="B37" i="1"/>
  <c r="D29" i="1"/>
  <c r="C29" i="1"/>
  <c r="B29" i="1"/>
  <c r="C21" i="1"/>
  <c r="C23" i="1" s="1"/>
  <c r="C25" i="1" s="1"/>
  <c r="C33" i="1" s="1"/>
  <c r="D17" i="1"/>
  <c r="C17" i="1"/>
  <c r="B17" i="1"/>
  <c r="D13" i="1"/>
  <c r="C13" i="1"/>
  <c r="B13" i="1"/>
  <c r="B11" i="1"/>
  <c r="B10" i="1"/>
  <c r="B63" i="1" s="1"/>
  <c r="B72" i="1" s="1"/>
  <c r="B74" i="1" s="1"/>
  <c r="D8" i="1"/>
  <c r="D21" i="1" s="1"/>
  <c r="D23" i="1" s="1"/>
  <c r="D25" i="1" s="1"/>
  <c r="D33" i="1" s="1"/>
  <c r="C8" i="1"/>
  <c r="B8" i="1"/>
  <c r="B21" i="1" s="1"/>
  <c r="B23" i="1" s="1"/>
  <c r="B25" i="1" s="1"/>
  <c r="B33" i="1" s="1"/>
  <c r="A4" i="1"/>
  <c r="A2" i="1"/>
</calcChain>
</file>

<file path=xl/sharedStrings.xml><?xml version="1.0" encoding="utf-8"?>
<sst xmlns="http://schemas.openxmlformats.org/spreadsheetml/2006/main" count="63" uniqueCount="43">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</sst>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 indent="3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indent="3"/>
    </xf>
    <xf numFmtId="4" fontId="4" fillId="0" borderId="10" xfId="0" applyNumberFormat="1" applyFont="1" applyBorder="1" applyAlignment="1" applyProtection="1">
      <alignment vertical="center"/>
      <protection locked="0"/>
    </xf>
    <xf numFmtId="0" fontId="0" fillId="0" borderId="10" xfId="0" applyFill="1" applyBorder="1" applyAlignment="1">
      <alignment horizontal="left" vertical="center" indent="6"/>
    </xf>
    <xf numFmtId="4" fontId="5" fillId="0" borderId="10" xfId="0" applyNumberFormat="1" applyFont="1" applyBorder="1" applyAlignment="1" applyProtection="1">
      <alignment vertical="center"/>
      <protection locked="0"/>
    </xf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/>
    <xf numFmtId="0" fontId="6" fillId="2" borderId="11" xfId="0" applyFont="1" applyFill="1" applyBorder="1" applyAlignment="1"/>
    <xf numFmtId="0" fontId="7" fillId="2" borderId="11" xfId="0" applyFont="1" applyFill="1" applyBorder="1" applyAlignment="1"/>
    <xf numFmtId="0" fontId="1" fillId="0" borderId="10" xfId="0" applyFont="1" applyFill="1" applyBorder="1"/>
    <xf numFmtId="0" fontId="1" fillId="0" borderId="10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2" xfId="0" applyFill="1" applyBorder="1"/>
    <xf numFmtId="0" fontId="0" fillId="0" borderId="0" xfId="0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1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7" fillId="2" borderId="11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7" fillId="2" borderId="1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0_MSIL_000%20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SILAO DE LA VICTORIA, Gobierno del Estado de Guanajuato (a)</v>
          </cell>
        </row>
        <row r="16">
          <cell r="C16" t="str">
            <v>Del 1 de enero al 31 de diciembre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workbookViewId="0">
      <selection sqref="A1:XFD1048576"/>
    </sheetView>
  </sheetViews>
  <sheetFormatPr baseColWidth="10" defaultColWidth="0" defaultRowHeight="0" zeroHeight="1" x14ac:dyDescent="0.3"/>
  <cols>
    <col min="1" max="1" width="101.44140625" customWidth="1"/>
    <col min="2" max="4" width="25.6640625" customWidth="1"/>
    <col min="5" max="11" width="0" hidden="1" customWidth="1"/>
    <col min="12" max="16384" width="10.6640625" hidden="1"/>
  </cols>
  <sheetData>
    <row r="1" spans="1:11" s="3" customFormat="1" ht="37.5" customHeight="1" x14ac:dyDescent="0.3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4.4" x14ac:dyDescent="0.3">
      <c r="A2" s="4" t="str">
        <f>ENTE_PUBLICO_A</f>
        <v>MUNICIPIO DE SILAO DE LA VICTORIA, Gobierno del Estado de Guanajuato (a)</v>
      </c>
      <c r="B2" s="5"/>
      <c r="C2" s="5"/>
      <c r="D2" s="6"/>
    </row>
    <row r="3" spans="1:11" ht="14.4" x14ac:dyDescent="0.3">
      <c r="A3" s="7" t="s">
        <v>1</v>
      </c>
      <c r="B3" s="8"/>
      <c r="C3" s="8"/>
      <c r="D3" s="9"/>
    </row>
    <row r="4" spans="1:11" ht="14.4" x14ac:dyDescent="0.3">
      <c r="A4" s="10" t="str">
        <f>TRIMESTRE</f>
        <v>Del 1 de enero al 31 de diciembre de 2018 (b)</v>
      </c>
      <c r="B4" s="11"/>
      <c r="C4" s="11"/>
      <c r="D4" s="12"/>
    </row>
    <row r="5" spans="1:11" ht="14.4" x14ac:dyDescent="0.3">
      <c r="A5" s="13" t="s">
        <v>2</v>
      </c>
      <c r="B5" s="14"/>
      <c r="C5" s="14"/>
      <c r="D5" s="15"/>
    </row>
    <row r="6" spans="1:11" ht="14.4" x14ac:dyDescent="0.3"/>
    <row r="7" spans="1:11" ht="39" customHeight="1" x14ac:dyDescent="0.3">
      <c r="A7" s="16" t="s">
        <v>3</v>
      </c>
      <c r="B7" s="17" t="s">
        <v>4</v>
      </c>
      <c r="C7" s="17" t="s">
        <v>5</v>
      </c>
      <c r="D7" s="17" t="s">
        <v>6</v>
      </c>
    </row>
    <row r="8" spans="1:11" ht="14.4" x14ac:dyDescent="0.3">
      <c r="A8" s="18" t="s">
        <v>7</v>
      </c>
      <c r="B8" s="19">
        <f>SUM(B9:B11)</f>
        <v>488967938.38999999</v>
      </c>
      <c r="C8" s="19">
        <f t="shared" ref="C8:D8" si="0">SUM(C9:C11)</f>
        <v>589121548.02999997</v>
      </c>
      <c r="D8" s="19">
        <f t="shared" si="0"/>
        <v>589121548.02999997</v>
      </c>
    </row>
    <row r="9" spans="1:11" ht="14.4" x14ac:dyDescent="0.3">
      <c r="A9" s="20" t="s">
        <v>8</v>
      </c>
      <c r="B9" s="21">
        <v>310542690.38999999</v>
      </c>
      <c r="C9" s="21">
        <v>342515515.58999997</v>
      </c>
      <c r="D9" s="21">
        <v>342515515.58999997</v>
      </c>
    </row>
    <row r="10" spans="1:11" ht="14.4" x14ac:dyDescent="0.3">
      <c r="A10" s="20" t="s">
        <v>9</v>
      </c>
      <c r="B10" s="21">
        <f>178425248-3744000</f>
        <v>174681248</v>
      </c>
      <c r="C10" s="21">
        <v>246606032.44</v>
      </c>
      <c r="D10" s="21">
        <v>246606032.44</v>
      </c>
    </row>
    <row r="11" spans="1:11" ht="14.4" x14ac:dyDescent="0.3">
      <c r="A11" s="20" t="s">
        <v>10</v>
      </c>
      <c r="B11" s="21">
        <f>-B44</f>
        <v>3744000</v>
      </c>
      <c r="C11" s="21">
        <v>0</v>
      </c>
      <c r="D11" s="21">
        <v>0</v>
      </c>
    </row>
    <row r="12" spans="1:11" ht="14.4" x14ac:dyDescent="0.3">
      <c r="A12" s="22"/>
      <c r="B12" s="23"/>
      <c r="C12" s="23"/>
      <c r="D12" s="23"/>
    </row>
    <row r="13" spans="1:11" ht="14.4" x14ac:dyDescent="0.3">
      <c r="A13" s="18" t="s">
        <v>11</v>
      </c>
      <c r="B13" s="19">
        <f>B14+B15</f>
        <v>485223938.38999999</v>
      </c>
      <c r="C13" s="19">
        <f t="shared" ref="C13:D13" si="1">C14+C15</f>
        <v>677296980.70000005</v>
      </c>
      <c r="D13" s="19">
        <f t="shared" si="1"/>
        <v>649488338.6400001</v>
      </c>
    </row>
    <row r="14" spans="1:11" ht="14.4" x14ac:dyDescent="0.3">
      <c r="A14" s="20" t="s">
        <v>12</v>
      </c>
      <c r="B14" s="21">
        <v>310542690.38999999</v>
      </c>
      <c r="C14" s="21">
        <v>347207905.68000001</v>
      </c>
      <c r="D14" s="21">
        <v>332938590.73000002</v>
      </c>
    </row>
    <row r="15" spans="1:11" ht="14.4" x14ac:dyDescent="0.3">
      <c r="A15" s="20" t="s">
        <v>13</v>
      </c>
      <c r="B15" s="21">
        <v>174681248</v>
      </c>
      <c r="C15" s="21">
        <v>330089075.01999998</v>
      </c>
      <c r="D15" s="21">
        <v>316549747.91000003</v>
      </c>
    </row>
    <row r="16" spans="1:11" ht="14.4" x14ac:dyDescent="0.3">
      <c r="A16" s="22"/>
      <c r="B16" s="23"/>
      <c r="C16" s="23"/>
      <c r="D16" s="23"/>
    </row>
    <row r="17" spans="1:4" ht="14.4" x14ac:dyDescent="0.3">
      <c r="A17" s="18" t="s">
        <v>14</v>
      </c>
      <c r="B17" s="24">
        <f>B18+B19</f>
        <v>0</v>
      </c>
      <c r="C17" s="21">
        <f t="shared" ref="C17:D17" si="2">C18+C19</f>
        <v>116119087.2</v>
      </c>
      <c r="D17" s="21">
        <f t="shared" si="2"/>
        <v>77524777.170000002</v>
      </c>
    </row>
    <row r="18" spans="1:4" ht="14.4" x14ac:dyDescent="0.3">
      <c r="A18" s="20" t="s">
        <v>15</v>
      </c>
      <c r="B18" s="25">
        <v>0</v>
      </c>
      <c r="C18" s="21">
        <v>159675.01</v>
      </c>
      <c r="D18" s="21">
        <v>159675.01</v>
      </c>
    </row>
    <row r="19" spans="1:4" ht="14.4" x14ac:dyDescent="0.3">
      <c r="A19" s="20" t="s">
        <v>16</v>
      </c>
      <c r="B19" s="25">
        <v>0</v>
      </c>
      <c r="C19" s="21">
        <v>115959412.19</v>
      </c>
      <c r="D19" s="21">
        <v>77365102.159999996</v>
      </c>
    </row>
    <row r="20" spans="1:4" ht="14.4" x14ac:dyDescent="0.3">
      <c r="A20" s="22"/>
      <c r="B20" s="23"/>
      <c r="C20" s="23"/>
      <c r="D20" s="23"/>
    </row>
    <row r="21" spans="1:4" ht="14.4" x14ac:dyDescent="0.3">
      <c r="A21" s="18" t="s">
        <v>17</v>
      </c>
      <c r="B21" s="19">
        <f>B8-B13+B17</f>
        <v>3744000</v>
      </c>
      <c r="C21" s="19">
        <f t="shared" ref="C21:D21" si="3">C8-C13+C17</f>
        <v>27943654.529999927</v>
      </c>
      <c r="D21" s="19">
        <f t="shared" si="3"/>
        <v>17157986.559999868</v>
      </c>
    </row>
    <row r="22" spans="1:4" ht="14.4" x14ac:dyDescent="0.3">
      <c r="A22" s="18"/>
      <c r="B22" s="23"/>
      <c r="C22" s="23"/>
      <c r="D22" s="23"/>
    </row>
    <row r="23" spans="1:4" ht="14.4" x14ac:dyDescent="0.3">
      <c r="A23" s="18" t="s">
        <v>18</v>
      </c>
      <c r="B23" s="19">
        <f>B21-B11</f>
        <v>0</v>
      </c>
      <c r="C23" s="19">
        <f t="shared" ref="C23:D23" si="4">C21-C11</f>
        <v>27943654.529999927</v>
      </c>
      <c r="D23" s="19">
        <f t="shared" si="4"/>
        <v>17157986.559999868</v>
      </c>
    </row>
    <row r="24" spans="1:4" ht="14.4" x14ac:dyDescent="0.3">
      <c r="A24" s="18"/>
      <c r="B24" s="26"/>
      <c r="C24" s="26"/>
      <c r="D24" s="26"/>
    </row>
    <row r="25" spans="1:4" ht="14.4" x14ac:dyDescent="0.3">
      <c r="A25" s="27" t="s">
        <v>19</v>
      </c>
      <c r="B25" s="19">
        <f>B23-B17</f>
        <v>0</v>
      </c>
      <c r="C25" s="19">
        <f t="shared" ref="C25" si="5">C23-C17</f>
        <v>-88175432.670000076</v>
      </c>
      <c r="D25" s="19">
        <f>D23-D17</f>
        <v>-60366790.610000134</v>
      </c>
    </row>
    <row r="26" spans="1:4" ht="14.4" x14ac:dyDescent="0.3">
      <c r="A26" s="28"/>
      <c r="B26" s="29"/>
      <c r="C26" s="29"/>
      <c r="D26" s="29"/>
    </row>
    <row r="27" spans="1:4" ht="14.4" x14ac:dyDescent="0.3">
      <c r="A27" s="30"/>
    </row>
    <row r="28" spans="1:4" ht="30" customHeight="1" x14ac:dyDescent="0.3">
      <c r="A28" s="16" t="s">
        <v>20</v>
      </c>
      <c r="B28" s="17" t="s">
        <v>21</v>
      </c>
      <c r="C28" s="17" t="s">
        <v>5</v>
      </c>
      <c r="D28" s="17" t="s">
        <v>22</v>
      </c>
    </row>
    <row r="29" spans="1:4" ht="14.4" x14ac:dyDescent="0.3">
      <c r="A29" s="18" t="s">
        <v>23</v>
      </c>
      <c r="B29" s="19">
        <f>B30+B31</f>
        <v>2147624.59</v>
      </c>
      <c r="C29" s="19">
        <f t="shared" ref="C29:D29" si="6">C30+C31</f>
        <v>2070179.39</v>
      </c>
      <c r="D29" s="19">
        <f t="shared" si="6"/>
        <v>1575599.15</v>
      </c>
    </row>
    <row r="30" spans="1:4" ht="14.4" x14ac:dyDescent="0.3">
      <c r="A30" s="20" t="s">
        <v>24</v>
      </c>
      <c r="B30" s="21">
        <v>0</v>
      </c>
      <c r="C30" s="21">
        <v>0</v>
      </c>
      <c r="D30" s="21">
        <v>0</v>
      </c>
    </row>
    <row r="31" spans="1:4" ht="14.4" x14ac:dyDescent="0.3">
      <c r="A31" s="20" t="s">
        <v>25</v>
      </c>
      <c r="B31" s="21">
        <v>2147624.59</v>
      </c>
      <c r="C31" s="21">
        <v>2070179.39</v>
      </c>
      <c r="D31" s="21">
        <v>1575599.15</v>
      </c>
    </row>
    <row r="32" spans="1:4" ht="14.4" x14ac:dyDescent="0.3">
      <c r="A32" s="31"/>
      <c r="B32" s="31"/>
      <c r="C32" s="31"/>
      <c r="D32" s="31"/>
    </row>
    <row r="33" spans="1:4" ht="14.4" x14ac:dyDescent="0.3">
      <c r="A33" s="18" t="s">
        <v>26</v>
      </c>
      <c r="B33" s="19">
        <f>B25+B29</f>
        <v>2147624.59</v>
      </c>
      <c r="C33" s="19">
        <f t="shared" ref="C33:D33" si="7">C25+C29</f>
        <v>-86105253.280000076</v>
      </c>
      <c r="D33" s="19">
        <f t="shared" si="7"/>
        <v>-58791191.460000135</v>
      </c>
    </row>
    <row r="34" spans="1:4" ht="14.4" x14ac:dyDescent="0.3">
      <c r="A34" s="32"/>
      <c r="B34" s="32"/>
      <c r="C34" s="32"/>
      <c r="D34" s="32"/>
    </row>
    <row r="35" spans="1:4" ht="14.4" x14ac:dyDescent="0.3">
      <c r="A35" s="30"/>
    </row>
    <row r="36" spans="1:4" ht="28.8" x14ac:dyDescent="0.3">
      <c r="A36" s="16" t="s">
        <v>20</v>
      </c>
      <c r="B36" s="17" t="s">
        <v>27</v>
      </c>
      <c r="C36" s="17" t="s">
        <v>5</v>
      </c>
      <c r="D36" s="17" t="s">
        <v>6</v>
      </c>
    </row>
    <row r="37" spans="1:4" ht="14.4" x14ac:dyDescent="0.3">
      <c r="A37" s="18" t="s">
        <v>28</v>
      </c>
      <c r="B37" s="19">
        <f>B38+B39</f>
        <v>0</v>
      </c>
      <c r="C37" s="19">
        <f t="shared" ref="C37:D37" si="8">C38+C39</f>
        <v>0</v>
      </c>
      <c r="D37" s="19">
        <f t="shared" si="8"/>
        <v>0</v>
      </c>
    </row>
    <row r="38" spans="1:4" ht="14.4" x14ac:dyDescent="0.3">
      <c r="A38" s="20" t="s">
        <v>29</v>
      </c>
      <c r="B38" s="21">
        <v>0</v>
      </c>
      <c r="C38" s="21">
        <v>0</v>
      </c>
      <c r="D38" s="21">
        <v>0</v>
      </c>
    </row>
    <row r="39" spans="1:4" ht="14.4" x14ac:dyDescent="0.3">
      <c r="A39" s="20" t="s">
        <v>30</v>
      </c>
      <c r="B39" s="21">
        <v>0</v>
      </c>
      <c r="C39" s="21">
        <v>0</v>
      </c>
      <c r="D39" s="21">
        <v>0</v>
      </c>
    </row>
    <row r="40" spans="1:4" ht="14.4" x14ac:dyDescent="0.3">
      <c r="A40" s="18" t="s">
        <v>31</v>
      </c>
      <c r="B40" s="19">
        <f>B41+B42</f>
        <v>3744000</v>
      </c>
      <c r="C40" s="19">
        <f t="shared" ref="C40:D40" si="9">C41+C42</f>
        <v>3744000</v>
      </c>
      <c r="D40" s="19">
        <f t="shared" si="9"/>
        <v>2808000</v>
      </c>
    </row>
    <row r="41" spans="1:4" ht="14.4" x14ac:dyDescent="0.3">
      <c r="A41" s="20" t="s">
        <v>32</v>
      </c>
      <c r="B41" s="21">
        <v>0</v>
      </c>
      <c r="C41" s="21">
        <v>0</v>
      </c>
      <c r="D41" s="21">
        <v>0</v>
      </c>
    </row>
    <row r="42" spans="1:4" ht="14.4" x14ac:dyDescent="0.3">
      <c r="A42" s="20" t="s">
        <v>33</v>
      </c>
      <c r="B42" s="21">
        <v>3744000</v>
      </c>
      <c r="C42" s="21">
        <v>3744000</v>
      </c>
      <c r="D42" s="21">
        <v>2808000</v>
      </c>
    </row>
    <row r="43" spans="1:4" ht="14.4" x14ac:dyDescent="0.3">
      <c r="A43" s="31"/>
      <c r="B43" s="31"/>
      <c r="C43" s="31"/>
      <c r="D43" s="31"/>
    </row>
    <row r="44" spans="1:4" ht="14.4" x14ac:dyDescent="0.3">
      <c r="A44" s="18" t="s">
        <v>34</v>
      </c>
      <c r="B44" s="19">
        <f>B37-B40</f>
        <v>-3744000</v>
      </c>
      <c r="C44" s="19">
        <f t="shared" ref="C44:D44" si="10">C37-C40</f>
        <v>-3744000</v>
      </c>
      <c r="D44" s="19">
        <f t="shared" si="10"/>
        <v>-2808000</v>
      </c>
    </row>
    <row r="45" spans="1:4" ht="14.4" x14ac:dyDescent="0.3">
      <c r="A45" s="33"/>
      <c r="B45" s="32"/>
      <c r="C45" s="32"/>
      <c r="D45" s="32"/>
    </row>
    <row r="46" spans="1:4" ht="14.4" x14ac:dyDescent="0.3"/>
    <row r="47" spans="1:4" ht="28.8" x14ac:dyDescent="0.3">
      <c r="A47" s="16" t="s">
        <v>20</v>
      </c>
      <c r="B47" s="17" t="s">
        <v>27</v>
      </c>
      <c r="C47" s="17" t="s">
        <v>5</v>
      </c>
      <c r="D47" s="17" t="s">
        <v>6</v>
      </c>
    </row>
    <row r="48" spans="1:4" ht="14.4" x14ac:dyDescent="0.3">
      <c r="A48" s="34" t="s">
        <v>35</v>
      </c>
      <c r="B48" s="21">
        <f>B9</f>
        <v>310542690.38999999</v>
      </c>
      <c r="C48" s="21">
        <f>+C9</f>
        <v>342515515.58999997</v>
      </c>
      <c r="D48" s="21">
        <f t="shared" ref="D48" si="11">D9</f>
        <v>342515515.58999997</v>
      </c>
    </row>
    <row r="49" spans="1:4" ht="14.4" x14ac:dyDescent="0.3">
      <c r="A49" s="35" t="s">
        <v>36</v>
      </c>
      <c r="B49" s="19">
        <f>B50-B51</f>
        <v>0</v>
      </c>
      <c r="C49" s="19">
        <f t="shared" ref="C49:D49" si="12">C50-C51</f>
        <v>0</v>
      </c>
      <c r="D49" s="19">
        <f t="shared" si="12"/>
        <v>0</v>
      </c>
    </row>
    <row r="50" spans="1:4" ht="14.4" x14ac:dyDescent="0.3">
      <c r="A50" s="36" t="s">
        <v>29</v>
      </c>
      <c r="B50" s="21">
        <v>0</v>
      </c>
      <c r="C50" s="21">
        <v>0</v>
      </c>
      <c r="D50" s="21">
        <v>0</v>
      </c>
    </row>
    <row r="51" spans="1:4" ht="14.4" x14ac:dyDescent="0.3">
      <c r="A51" s="36" t="s">
        <v>32</v>
      </c>
      <c r="B51" s="21">
        <v>0</v>
      </c>
      <c r="C51" s="21">
        <v>0</v>
      </c>
      <c r="D51" s="21">
        <v>0</v>
      </c>
    </row>
    <row r="52" spans="1:4" ht="14.4" x14ac:dyDescent="0.3">
      <c r="A52" s="31"/>
      <c r="B52" s="31"/>
      <c r="C52" s="31"/>
      <c r="D52" s="31"/>
    </row>
    <row r="53" spans="1:4" ht="14.4" x14ac:dyDescent="0.3">
      <c r="A53" s="20" t="s">
        <v>12</v>
      </c>
      <c r="B53" s="21">
        <f>B14</f>
        <v>310542690.38999999</v>
      </c>
      <c r="C53" s="21">
        <f t="shared" ref="C53:D53" si="13">C14</f>
        <v>347207905.68000001</v>
      </c>
      <c r="D53" s="21">
        <f t="shared" si="13"/>
        <v>332938590.73000002</v>
      </c>
    </row>
    <row r="54" spans="1:4" ht="14.4" x14ac:dyDescent="0.3">
      <c r="A54" s="31"/>
      <c r="B54" s="31"/>
      <c r="C54" s="31"/>
      <c r="D54" s="31"/>
    </row>
    <row r="55" spans="1:4" ht="14.4" x14ac:dyDescent="0.3">
      <c r="A55" s="20" t="s">
        <v>15</v>
      </c>
      <c r="B55" s="37">
        <f>B18</f>
        <v>0</v>
      </c>
      <c r="C55" s="21">
        <f t="shared" ref="C55:D55" si="14">C18</f>
        <v>159675.01</v>
      </c>
      <c r="D55" s="21">
        <f t="shared" si="14"/>
        <v>159675.01</v>
      </c>
    </row>
    <row r="56" spans="1:4" ht="14.4" x14ac:dyDescent="0.3">
      <c r="A56" s="31"/>
      <c r="B56" s="31"/>
      <c r="C56" s="31"/>
      <c r="D56" s="31"/>
    </row>
    <row r="57" spans="1:4" ht="32.25" customHeight="1" x14ac:dyDescent="0.3">
      <c r="A57" s="27" t="s">
        <v>37</v>
      </c>
      <c r="B57" s="19">
        <f>B48+B49-B53+B55</f>
        <v>0</v>
      </c>
      <c r="C57" s="19">
        <f>C48+C49-C53+C55</f>
        <v>-4532715.0800000336</v>
      </c>
      <c r="D57" s="19">
        <f t="shared" ref="D57" si="15">D48+D49-D53+D55</f>
        <v>9736599.8699999545</v>
      </c>
    </row>
    <row r="58" spans="1:4" ht="14.4" x14ac:dyDescent="0.3">
      <c r="A58" s="38"/>
      <c r="B58" s="38"/>
      <c r="C58" s="38"/>
      <c r="D58" s="38"/>
    </row>
    <row r="59" spans="1:4" ht="30" customHeight="1" x14ac:dyDescent="0.3">
      <c r="A59" s="27" t="s">
        <v>38</v>
      </c>
      <c r="B59" s="19">
        <f>B57-B49</f>
        <v>0</v>
      </c>
      <c r="C59" s="19">
        <f t="shared" ref="C59:D59" si="16">C57-C49</f>
        <v>-4532715.0800000336</v>
      </c>
      <c r="D59" s="19">
        <f t="shared" si="16"/>
        <v>9736599.8699999545</v>
      </c>
    </row>
    <row r="60" spans="1:4" ht="14.4" x14ac:dyDescent="0.3">
      <c r="A60" s="32"/>
      <c r="B60" s="32"/>
      <c r="C60" s="32"/>
      <c r="D60" s="32"/>
    </row>
    <row r="61" spans="1:4" ht="14.4" x14ac:dyDescent="0.3"/>
    <row r="62" spans="1:4" ht="28.8" x14ac:dyDescent="0.3">
      <c r="A62" s="16" t="s">
        <v>20</v>
      </c>
      <c r="B62" s="17" t="s">
        <v>27</v>
      </c>
      <c r="C62" s="17" t="s">
        <v>5</v>
      </c>
      <c r="D62" s="17" t="s">
        <v>6</v>
      </c>
    </row>
    <row r="63" spans="1:4" ht="14.4" x14ac:dyDescent="0.3">
      <c r="A63" s="34" t="s">
        <v>9</v>
      </c>
      <c r="B63" s="21">
        <f>B10</f>
        <v>174681248</v>
      </c>
      <c r="C63" s="21">
        <f t="shared" ref="C63:D63" si="17">C10</f>
        <v>246606032.44</v>
      </c>
      <c r="D63" s="21">
        <f t="shared" si="17"/>
        <v>246606032.44</v>
      </c>
    </row>
    <row r="64" spans="1:4" ht="14.4" x14ac:dyDescent="0.3">
      <c r="A64" s="35" t="s">
        <v>39</v>
      </c>
      <c r="B64" s="19">
        <f>B65-B66</f>
        <v>-3744000</v>
      </c>
      <c r="C64" s="19">
        <f t="shared" ref="C64:D64" si="18">C65-C66</f>
        <v>-3744000</v>
      </c>
      <c r="D64" s="19">
        <f t="shared" si="18"/>
        <v>-2808000</v>
      </c>
    </row>
    <row r="65" spans="1:4" ht="14.4" x14ac:dyDescent="0.3">
      <c r="A65" s="36" t="s">
        <v>30</v>
      </c>
      <c r="B65" s="21">
        <v>0</v>
      </c>
      <c r="C65" s="21">
        <v>0</v>
      </c>
      <c r="D65" s="21">
        <v>0</v>
      </c>
    </row>
    <row r="66" spans="1:4" ht="14.4" x14ac:dyDescent="0.3">
      <c r="A66" s="36" t="s">
        <v>33</v>
      </c>
      <c r="B66" s="21">
        <v>3744000</v>
      </c>
      <c r="C66" s="21">
        <f>+C42</f>
        <v>3744000</v>
      </c>
      <c r="D66" s="21">
        <v>2808000</v>
      </c>
    </row>
    <row r="67" spans="1:4" ht="14.4" x14ac:dyDescent="0.3">
      <c r="A67" s="31"/>
      <c r="B67" s="23"/>
      <c r="C67" s="23"/>
      <c r="D67" s="23"/>
    </row>
    <row r="68" spans="1:4" ht="14.4" x14ac:dyDescent="0.3">
      <c r="A68" s="20" t="s">
        <v>40</v>
      </c>
      <c r="B68" s="21">
        <f>B15</f>
        <v>174681248</v>
      </c>
      <c r="C68" s="21">
        <f t="shared" ref="C68:D68" si="19">C15</f>
        <v>330089075.01999998</v>
      </c>
      <c r="D68" s="21">
        <f t="shared" si="19"/>
        <v>316549747.91000003</v>
      </c>
    </row>
    <row r="69" spans="1:4" ht="14.4" x14ac:dyDescent="0.3">
      <c r="A69" s="31"/>
      <c r="B69" s="23"/>
      <c r="C69" s="23"/>
      <c r="D69" s="23"/>
    </row>
    <row r="70" spans="1:4" ht="14.4" x14ac:dyDescent="0.3">
      <c r="A70" s="20" t="s">
        <v>16</v>
      </c>
      <c r="B70" s="39">
        <f>B19</f>
        <v>0</v>
      </c>
      <c r="C70" s="21">
        <f t="shared" ref="C70:D70" si="20">C19</f>
        <v>115959412.19</v>
      </c>
      <c r="D70" s="21">
        <f t="shared" si="20"/>
        <v>77365102.159999996</v>
      </c>
    </row>
    <row r="71" spans="1:4" ht="14.4" x14ac:dyDescent="0.3">
      <c r="A71" s="31"/>
      <c r="B71" s="23"/>
      <c r="C71" s="23"/>
      <c r="D71" s="23"/>
    </row>
    <row r="72" spans="1:4" ht="30" customHeight="1" x14ac:dyDescent="0.3">
      <c r="A72" s="27" t="s">
        <v>41</v>
      </c>
      <c r="B72" s="19">
        <f>B63+B64-B68+B70</f>
        <v>-3744000</v>
      </c>
      <c r="C72" s="19">
        <f t="shared" ref="C72:D72" si="21">C63+C64-C68+C70</f>
        <v>28732369.610000014</v>
      </c>
      <c r="D72" s="19">
        <f t="shared" si="21"/>
        <v>4613386.6899999678</v>
      </c>
    </row>
    <row r="73" spans="1:4" ht="14.4" x14ac:dyDescent="0.3">
      <c r="A73" s="31"/>
      <c r="B73" s="23"/>
      <c r="C73" s="23"/>
      <c r="D73" s="23"/>
    </row>
    <row r="74" spans="1:4" ht="30" customHeight="1" x14ac:dyDescent="0.3">
      <c r="A74" s="27" t="s">
        <v>42</v>
      </c>
      <c r="B74" s="19">
        <f>B72-B64</f>
        <v>0</v>
      </c>
      <c r="C74" s="19">
        <f>C72-C64</f>
        <v>32476369.610000014</v>
      </c>
      <c r="D74" s="19">
        <f t="shared" ref="D74" si="22">D72-D64</f>
        <v>7421386.6899999678</v>
      </c>
    </row>
    <row r="75" spans="1:4" ht="14.4" x14ac:dyDescent="0.3">
      <c r="A75" s="32"/>
      <c r="B75" s="29"/>
      <c r="C75" s="29"/>
      <c r="D75" s="29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JAROLG7510</dc:creator>
  <cp:lastModifiedBy>JAROLG7510</cp:lastModifiedBy>
  <dcterms:created xsi:type="dcterms:W3CDTF">2020-02-07T20:51:35Z</dcterms:created>
  <dcterms:modified xsi:type="dcterms:W3CDTF">2020-02-07T20:51:52Z</dcterms:modified>
</cp:coreProperties>
</file>